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310" windowHeight="7680" tabRatio="940" activeTab="2"/>
  </bookViews>
  <sheets>
    <sheet name="Dados" sheetId="1" r:id="rId1"/>
    <sheet name="Inscrições" sheetId="2" r:id="rId2"/>
    <sheet name="QUADROS PRINCIPAL" sheetId="3" r:id="rId3"/>
    <sheet name="FASE FINAL" sheetId="4" r:id="rId4"/>
    <sheet name="InsQP-Pares" sheetId="5" r:id="rId5"/>
    <sheet name="QP8 Pares" sheetId="6" r:id="rId6"/>
    <sheet name="QP16 Pares" sheetId="7" r:id="rId7"/>
    <sheet name="QP32 Pares" sheetId="8" r:id="rId8"/>
  </sheets>
  <definedNames>
    <definedName name="_xlnm.Print_Area" localSheetId="0">'Dados'!$A$1:$E$62</definedName>
    <definedName name="_xlnm.Print_Area" localSheetId="3">'FASE FINAL'!$C$1:$Q$82</definedName>
    <definedName name="_xlnm.Print_Area" localSheetId="1">'Inscrições'!$A$1:$H$86</definedName>
    <definedName name="_xlnm.Print_Area" localSheetId="4">'InsQP-Pares'!$A$1:$J$46</definedName>
    <definedName name="_xlnm.Print_Area" localSheetId="6">'QP16 Pares'!$C$1:$L$62</definedName>
    <definedName name="_xlnm.Print_Area" localSheetId="7">'QP32 Pares'!$C$1:$L$115</definedName>
    <definedName name="_xlnm.Print_Area" localSheetId="5">'QP8 Pares'!$C$1:$L$39</definedName>
    <definedName name="_xlnm.Print_Area" localSheetId="2">'QUADROS PRINCIPAL'!$C$1:$R$37</definedName>
    <definedName name="_xlnm.Print_Titles" localSheetId="3">'FASE FINAL'!$1:$1</definedName>
    <definedName name="_xlnm.Print_Titles" localSheetId="1">'Inscrições'!$1:$8</definedName>
    <definedName name="_xlnm.Print_Titles" localSheetId="2">'QUADROS PRINCIPAL'!$1:$1</definedName>
  </definedNames>
  <calcPr fullCalcOnLoad="1"/>
</workbook>
</file>

<file path=xl/comments1.xml><?xml version="1.0" encoding="utf-8"?>
<comments xmlns="http://schemas.openxmlformats.org/spreadsheetml/2006/main">
  <authors>
    <author>Ricardo Corr?a Mendes</author>
  </authors>
  <commentList>
    <comment ref="B13" authorId="0">
      <text>
        <r>
          <rPr>
            <b/>
            <sz val="8"/>
            <rFont val="Tahoma"/>
            <family val="2"/>
          </rPr>
          <t xml:space="preserve">Número e Nível da prova </t>
        </r>
        <r>
          <rPr>
            <sz val="8"/>
            <rFont val="Tahoma"/>
            <family val="2"/>
          </rPr>
          <t>atribuído pelo Calendário Nacional de Provas</t>
        </r>
      </text>
    </comment>
    <comment ref="B4" authorId="0">
      <text>
        <r>
          <rPr>
            <sz val="8"/>
            <rFont val="Tahoma"/>
            <family val="2"/>
          </rPr>
          <t>Ex.: De 01 a 28 de Fev de 2000</t>
        </r>
      </text>
    </comment>
  </commentList>
</comments>
</file>

<file path=xl/comments2.xml><?xml version="1.0" encoding="utf-8"?>
<comments xmlns="http://schemas.openxmlformats.org/spreadsheetml/2006/main">
  <authors>
    <author>Ricardo Corr?a Mendes</author>
  </authors>
  <commentList>
    <comment ref="C10" authorId="0">
      <text>
        <r>
          <rPr>
            <sz val="8"/>
            <rFont val="Tahoma"/>
            <family val="2"/>
          </rPr>
          <t>CS, WC, LL, etc.</t>
        </r>
      </text>
    </comment>
    <comment ref="D10" authorId="0">
      <text>
        <r>
          <rPr>
            <sz val="8"/>
            <rFont val="Tahoma"/>
            <family val="2"/>
          </rPr>
          <t>Nº da Licença FPT</t>
        </r>
      </text>
    </comment>
    <comment ref="E10" authorId="0">
      <text>
        <r>
          <rPr>
            <sz val="8"/>
            <rFont val="Tahoma"/>
            <family val="2"/>
          </rPr>
          <t>Escrever o nome do Clube com iniciais (CT Loulé), sem pontos e utilizando só a primeira letra maiúscula</t>
        </r>
      </text>
    </comment>
    <comment ref="G10" authorId="0">
      <text>
        <r>
          <rPr>
            <sz val="8"/>
            <rFont val="Tahoma"/>
            <family val="2"/>
          </rPr>
          <t xml:space="preserve">Nome de Jogador (conforme o cartão da FPT), utilizando </t>
        </r>
        <r>
          <rPr>
            <b/>
            <sz val="8"/>
            <rFont val="Tahoma"/>
            <family val="2"/>
          </rPr>
          <t>apenas as iniciais em letra maiúscula</t>
        </r>
      </text>
    </comment>
  </commentList>
</comments>
</file>

<file path=xl/comments3.xml><?xml version="1.0" encoding="utf-8"?>
<comments xmlns="http://schemas.openxmlformats.org/spreadsheetml/2006/main">
  <authors>
    <author>Nuno Santos Costa</author>
    <author>Jo?o Silva</author>
  </authors>
  <commentList>
    <comment ref="O13" authorId="0">
      <text>
        <r>
          <rPr>
            <sz val="7"/>
            <rFont val="Tahoma"/>
            <family val="2"/>
          </rPr>
          <t xml:space="preserve">Jogador </t>
        </r>
        <r>
          <rPr>
            <b/>
            <sz val="7"/>
            <color indexed="10"/>
            <rFont val="Tahoma"/>
            <family val="2"/>
          </rPr>
          <t>1</t>
        </r>
      </text>
    </comment>
    <comment ref="Q13" authorId="0">
      <text>
        <r>
          <rPr>
            <sz val="7"/>
            <rFont val="Tahoma"/>
            <family val="2"/>
          </rPr>
          <t xml:space="preserve">Jogador </t>
        </r>
        <r>
          <rPr>
            <b/>
            <sz val="7"/>
            <color indexed="10"/>
            <rFont val="Tahoma"/>
            <family val="2"/>
          </rPr>
          <t>2</t>
        </r>
      </text>
    </comment>
    <comment ref="S14" authorId="0">
      <text>
        <r>
          <rPr>
            <sz val="7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rFont val="Tahoma"/>
            <family val="2"/>
          </rPr>
          <t xml:space="preserve"> (para FC)</t>
        </r>
      </text>
    </comment>
    <comment ref="B15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nº de ordem</t>
        </r>
        <r>
          <rPr>
            <sz val="7"/>
            <rFont val="Tahoma"/>
            <family val="2"/>
          </rPr>
          <t xml:space="preserve"> da Folha de Inscrição
</t>
        </r>
        <r>
          <rPr>
            <b/>
            <sz val="8"/>
            <rFont val="Tahoma"/>
            <family val="2"/>
          </rPr>
          <t xml:space="preserve">nº do </t>
        </r>
        <r>
          <rPr>
            <b/>
            <sz val="8"/>
            <color indexed="10"/>
            <rFont val="Tahoma"/>
            <family val="2"/>
          </rPr>
          <t>Bye</t>
        </r>
        <r>
          <rPr>
            <b/>
            <sz val="8"/>
            <rFont val="Tahoma"/>
            <family val="2"/>
          </rPr>
          <t xml:space="preserve"> 100</t>
        </r>
      </text>
    </comment>
    <comment ref="S27" authorId="0">
      <text>
        <r>
          <rPr>
            <sz val="7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rFont val="Tahoma"/>
            <family val="2"/>
          </rPr>
          <t xml:space="preserve"> (para FC)</t>
        </r>
      </text>
    </comment>
    <comment ref="B2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nº de ordem</t>
        </r>
        <r>
          <rPr>
            <sz val="7"/>
            <rFont val="Tahoma"/>
            <family val="2"/>
          </rPr>
          <t xml:space="preserve"> da Folha de Inscrição
</t>
        </r>
        <r>
          <rPr>
            <b/>
            <sz val="8"/>
            <rFont val="Tahoma"/>
            <family val="2"/>
          </rPr>
          <t xml:space="preserve">nº do </t>
        </r>
        <r>
          <rPr>
            <b/>
            <sz val="8"/>
            <color indexed="10"/>
            <rFont val="Tahoma"/>
            <family val="2"/>
          </rPr>
          <t>Bye</t>
        </r>
        <r>
          <rPr>
            <b/>
            <sz val="8"/>
            <rFont val="Tahoma"/>
            <family val="2"/>
          </rPr>
          <t xml:space="preserve"> 100</t>
        </r>
      </text>
    </comment>
    <comment ref="C19" authorId="1">
      <text>
        <r>
          <rPr>
            <b/>
            <sz val="8"/>
            <rFont val="Tahoma"/>
            <family val="2"/>
          </rPr>
          <t xml:space="preserve">Indicar:
</t>
        </r>
        <r>
          <rPr>
            <b/>
            <sz val="8"/>
            <color indexed="10"/>
            <rFont val="Tahoma"/>
            <family val="2"/>
          </rPr>
          <t xml:space="preserve">Dia e hora dos jogos do Grupo
</t>
        </r>
      </text>
    </comment>
    <comment ref="C32" authorId="1">
      <text>
        <r>
          <rPr>
            <b/>
            <sz val="8"/>
            <rFont val="Tahoma"/>
            <family val="2"/>
          </rPr>
          <t xml:space="preserve">Indicar:
</t>
        </r>
        <r>
          <rPr>
            <b/>
            <sz val="8"/>
            <color indexed="10"/>
            <rFont val="Tahoma"/>
            <family val="2"/>
          </rPr>
          <t xml:space="preserve">Dia e hora dos jogos do Grupo
</t>
        </r>
      </text>
    </comment>
  </commentList>
</comments>
</file>

<file path=xl/comments4.xml><?xml version="1.0" encoding="utf-8"?>
<comments xmlns="http://schemas.openxmlformats.org/spreadsheetml/2006/main">
  <authors>
    <author>Ricardo Corr?a Mendes</author>
    <author>Nuno Santos Costa</author>
  </authors>
  <commentList>
    <comment ref="H11" authorId="0">
      <text>
        <r>
          <rPr>
            <sz val="8"/>
            <rFont val="Tahoma"/>
            <family val="2"/>
          </rPr>
          <t xml:space="preserve">Para o preenchimento do quadro, </t>
        </r>
        <r>
          <rPr>
            <sz val="8"/>
            <color indexed="10"/>
            <rFont val="Tahoma"/>
            <family val="2"/>
          </rPr>
          <t>apenas deve ser posto o nº da licença FPT</t>
        </r>
        <r>
          <rPr>
            <sz val="8"/>
            <rFont val="Tahoma"/>
            <family val="2"/>
          </rPr>
          <t xml:space="preserve">; os restantes dados (Clube, Rank e Nome) aparecerão automáticamente.
Para colocação do Bye, deve ser posto o sinal de </t>
        </r>
        <r>
          <rPr>
            <sz val="8"/>
            <color indexed="10"/>
            <rFont val="Tahoma"/>
            <family val="2"/>
          </rPr>
          <t>(-)</t>
        </r>
        <r>
          <rPr>
            <sz val="8"/>
            <rFont val="Tahoma"/>
            <family val="2"/>
          </rPr>
          <t xml:space="preserve"> seguido de </t>
        </r>
        <r>
          <rPr>
            <sz val="8"/>
            <color indexed="10"/>
            <rFont val="Tahoma"/>
            <family val="2"/>
          </rPr>
          <t>"enter"</t>
        </r>
      </text>
    </comment>
    <comment ref="B13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nº de ordem</t>
        </r>
        <r>
          <rPr>
            <sz val="7"/>
            <rFont val="Tahoma"/>
            <family val="2"/>
          </rPr>
          <t xml:space="preserve"> da Folha de Inscrição
</t>
        </r>
        <r>
          <rPr>
            <b/>
            <sz val="8"/>
            <rFont val="Tahoma"/>
            <family val="2"/>
          </rPr>
          <t xml:space="preserve">nº do </t>
        </r>
        <r>
          <rPr>
            <b/>
            <sz val="8"/>
            <color indexed="10"/>
            <rFont val="Tahoma"/>
            <family val="2"/>
          </rPr>
          <t>Bye</t>
        </r>
        <r>
          <rPr>
            <b/>
            <sz val="8"/>
            <rFont val="Tahoma"/>
            <family val="2"/>
          </rPr>
          <t xml:space="preserve"> 129</t>
        </r>
      </text>
    </comment>
    <comment ref="L14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M16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L18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N20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L22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M24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L26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O28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L30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M32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L34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N36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L38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M40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L42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B63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nº de ordem</t>
        </r>
        <r>
          <rPr>
            <sz val="7"/>
            <rFont val="Tahoma"/>
            <family val="2"/>
          </rPr>
          <t xml:space="preserve"> da Folha de Inscrição
</t>
        </r>
        <r>
          <rPr>
            <b/>
            <sz val="8"/>
            <rFont val="Tahoma"/>
            <family val="2"/>
          </rPr>
          <t xml:space="preserve">nº do </t>
        </r>
        <r>
          <rPr>
            <b/>
            <sz val="8"/>
            <color indexed="10"/>
            <rFont val="Tahoma"/>
            <family val="2"/>
          </rPr>
          <t>Bye</t>
        </r>
        <r>
          <rPr>
            <b/>
            <sz val="8"/>
            <rFont val="Tahoma"/>
            <family val="2"/>
          </rPr>
          <t xml:space="preserve"> 129</t>
        </r>
      </text>
    </comment>
    <comment ref="L64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B74" authorId="1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nº de ordem</t>
        </r>
        <r>
          <rPr>
            <sz val="7"/>
            <rFont val="Tahoma"/>
            <family val="2"/>
          </rPr>
          <t xml:space="preserve"> da Folha de Inscrição
</t>
        </r>
        <r>
          <rPr>
            <b/>
            <sz val="8"/>
            <rFont val="Tahoma"/>
            <family val="2"/>
          </rPr>
          <t xml:space="preserve">nº do </t>
        </r>
        <r>
          <rPr>
            <b/>
            <sz val="8"/>
            <color indexed="10"/>
            <rFont val="Tahoma"/>
            <family val="2"/>
          </rPr>
          <t>Bye</t>
        </r>
        <r>
          <rPr>
            <b/>
            <sz val="8"/>
            <rFont val="Tahoma"/>
            <family val="2"/>
          </rPr>
          <t xml:space="preserve"> 100</t>
        </r>
      </text>
    </comment>
  </commentList>
</comments>
</file>

<file path=xl/comments5.xml><?xml version="1.0" encoding="utf-8"?>
<comments xmlns="http://schemas.openxmlformats.org/spreadsheetml/2006/main">
  <authors>
    <author>Ricardo Corr?a Mendes</author>
  </authors>
  <commentList>
    <comment ref="E7" authorId="0">
      <text>
        <r>
          <rPr>
            <sz val="8"/>
            <rFont val="Tahoma"/>
            <family val="2"/>
          </rPr>
          <t>Indicar a Classificação de Pares.
Se os 2 jogadores tiverem classificação, ORDENA correctamente
Se 1 deles não tiver classificação, escrever '- (enter) e ORDENA aleatoriamente</t>
        </r>
      </text>
    </comment>
    <comment ref="I7" authorId="0">
      <text>
        <r>
          <rPr>
            <sz val="8"/>
            <rFont val="Tahoma"/>
            <family val="2"/>
          </rPr>
          <t>Indicar a Classificação de Pares.
Se os 2 jogadores tiverem classificação, ORDENA correctamente
Se 1 deles não tiver classificação, escrever '- (enter) e ORDENA aleatoriamente</t>
        </r>
      </text>
    </comment>
  </commentList>
</comments>
</file>

<file path=xl/comments6.xml><?xml version="1.0" encoding="utf-8"?>
<comments xmlns="http://schemas.openxmlformats.org/spreadsheetml/2006/main">
  <authors>
    <author>Nuno Santos Costa</author>
  </authors>
  <commentList>
    <comment ref="B1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nº de ordem</t>
        </r>
        <r>
          <rPr>
            <sz val="7"/>
            <rFont val="Tahoma"/>
            <family val="2"/>
          </rPr>
          <t xml:space="preserve"> da Folha de Inscrição
</t>
        </r>
        <r>
          <rPr>
            <b/>
            <sz val="8"/>
            <rFont val="Tahoma"/>
            <family val="2"/>
          </rPr>
          <t xml:space="preserve">nº do </t>
        </r>
        <r>
          <rPr>
            <b/>
            <sz val="8"/>
            <color indexed="10"/>
            <rFont val="Tahoma"/>
            <family val="2"/>
          </rPr>
          <t>Bye</t>
        </r>
        <r>
          <rPr>
            <b/>
            <sz val="8"/>
            <rFont val="Tahoma"/>
            <family val="2"/>
          </rPr>
          <t xml:space="preserve"> 100</t>
        </r>
      </text>
    </comment>
    <comment ref="I12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1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1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21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2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26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3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</commentList>
</comments>
</file>

<file path=xl/comments7.xml><?xml version="1.0" encoding="utf-8"?>
<comments xmlns="http://schemas.openxmlformats.org/spreadsheetml/2006/main">
  <authors>
    <author>Nuno Santos Costa</author>
  </authors>
  <commentList>
    <comment ref="B1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nº de ordem</t>
        </r>
        <r>
          <rPr>
            <sz val="7"/>
            <rFont val="Tahoma"/>
            <family val="2"/>
          </rPr>
          <t xml:space="preserve"> da Folha de Inscrição
</t>
        </r>
        <r>
          <rPr>
            <b/>
            <sz val="8"/>
            <rFont val="Tahoma"/>
            <family val="2"/>
          </rPr>
          <t xml:space="preserve">nº do </t>
        </r>
        <r>
          <rPr>
            <b/>
            <sz val="8"/>
            <color indexed="10"/>
            <rFont val="Tahoma"/>
            <family val="2"/>
          </rPr>
          <t>Bye</t>
        </r>
        <r>
          <rPr>
            <b/>
            <sz val="8"/>
            <rFont val="Tahoma"/>
            <family val="2"/>
          </rPr>
          <t xml:space="preserve"> 100</t>
        </r>
      </text>
    </comment>
    <comment ref="I12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1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1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21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2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26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3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33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36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3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42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45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4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5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5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</commentList>
</comments>
</file>

<file path=xl/comments8.xml><?xml version="1.0" encoding="utf-8"?>
<comments xmlns="http://schemas.openxmlformats.org/spreadsheetml/2006/main">
  <authors>
    <author>Nuno Santos Costa</author>
  </authors>
  <commentList>
    <comment ref="B1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nº de ordem</t>
        </r>
        <r>
          <rPr>
            <sz val="7"/>
            <rFont val="Tahoma"/>
            <family val="2"/>
          </rPr>
          <t xml:space="preserve"> da Folha de Inscrição
</t>
        </r>
        <r>
          <rPr>
            <b/>
            <sz val="8"/>
            <rFont val="Tahoma"/>
            <family val="2"/>
          </rPr>
          <t xml:space="preserve">nº do </t>
        </r>
        <r>
          <rPr>
            <b/>
            <sz val="8"/>
            <color indexed="10"/>
            <rFont val="Tahoma"/>
            <family val="2"/>
          </rPr>
          <t>Bye</t>
        </r>
        <r>
          <rPr>
            <b/>
            <sz val="8"/>
            <rFont val="Tahoma"/>
            <family val="2"/>
          </rPr>
          <t xml:space="preserve"> 100</t>
        </r>
      </text>
    </comment>
    <comment ref="I12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1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1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21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2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26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3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33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36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3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42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45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4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5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5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59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6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62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66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69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72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7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7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81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84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86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90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K93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96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J98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  <comment ref="I102" authorId="0">
      <text>
        <r>
          <rPr>
            <sz val="7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rFont val="Tahoma"/>
            <family val="2"/>
          </rPr>
          <t>(para FC)</t>
        </r>
      </text>
    </comment>
  </commentList>
</comments>
</file>

<file path=xl/sharedStrings.xml><?xml version="1.0" encoding="utf-8"?>
<sst xmlns="http://schemas.openxmlformats.org/spreadsheetml/2006/main" count="309" uniqueCount="87">
  <si>
    <t>Organização</t>
  </si>
  <si>
    <t>Data</t>
  </si>
  <si>
    <t>Local</t>
  </si>
  <si>
    <t>Lic</t>
  </si>
  <si>
    <t>Clube</t>
  </si>
  <si>
    <t>Nome</t>
  </si>
  <si>
    <t>Nº de ordem</t>
  </si>
  <si>
    <t>Estatuto</t>
  </si>
  <si>
    <t>-</t>
  </si>
  <si>
    <t>Bye</t>
  </si>
  <si>
    <t>Nível do Juiz Árbitro</t>
  </si>
  <si>
    <t>Associação</t>
  </si>
  <si>
    <t>GRUPO 1</t>
  </si>
  <si>
    <t>Dia</t>
  </si>
  <si>
    <t>Hora</t>
  </si>
  <si>
    <t>Todos contra todos</t>
  </si>
  <si>
    <t>Resultados</t>
  </si>
  <si>
    <t>vs</t>
  </si>
  <si>
    <t>GRUPO 2</t>
  </si>
  <si>
    <t>Enc.</t>
  </si>
  <si>
    <t>Lic.</t>
  </si>
  <si>
    <t>1ª</t>
  </si>
  <si>
    <t>2ª</t>
  </si>
  <si>
    <t>3ª</t>
  </si>
  <si>
    <t>Pontuação</t>
  </si>
  <si>
    <t>Grupo</t>
  </si>
  <si>
    <t>Escalão</t>
  </si>
  <si>
    <t>Nº</t>
  </si>
  <si>
    <t>Class.</t>
  </si>
  <si>
    <t>Clas.</t>
  </si>
  <si>
    <t>Nome da Prova</t>
  </si>
  <si>
    <t>Modalidade</t>
  </si>
  <si>
    <t>Prova nº / Nível</t>
  </si>
  <si>
    <t>Jornada</t>
  </si>
  <si>
    <t>Responsável da Prova</t>
  </si>
  <si>
    <t>1ª FASE GRUPOS - QUADRO PRINCIPAL</t>
  </si>
  <si>
    <t>FOLHA DE INSCRIÇÃO</t>
  </si>
  <si>
    <t>ORGANIZAÇÃO</t>
  </si>
  <si>
    <t>ASSOCIAÇÃO</t>
  </si>
  <si>
    <t>NOME DA PROVA</t>
  </si>
  <si>
    <t>DATA</t>
  </si>
  <si>
    <t>LOCAL</t>
  </si>
  <si>
    <t>RESPONSÁVEL DA PROVA</t>
  </si>
  <si>
    <t>ESCALÃO</t>
  </si>
  <si>
    <t>Est</t>
  </si>
  <si>
    <t>1º G1</t>
  </si>
  <si>
    <t>2º G2</t>
  </si>
  <si>
    <t>1º G2</t>
  </si>
  <si>
    <t>2º G3</t>
  </si>
  <si>
    <t>1º G4</t>
  </si>
  <si>
    <t>2º G1</t>
  </si>
  <si>
    <t>1º G6</t>
  </si>
  <si>
    <t>2ºG5</t>
  </si>
  <si>
    <t>1º G8</t>
  </si>
  <si>
    <t>2º G7</t>
  </si>
  <si>
    <t xml:space="preserve"> FASE FINAL - QUADRO DE ELIMINAÇÃO DIRECTA</t>
  </si>
  <si>
    <t>Verde</t>
  </si>
  <si>
    <t>APURAMENTO DE 3º E 4º LUGAR</t>
  </si>
  <si>
    <t xml:space="preserve"> CLASSIFICAÇÃO FINAL</t>
  </si>
  <si>
    <t/>
  </si>
  <si>
    <t>Pares</t>
  </si>
  <si>
    <t>Escalão:</t>
  </si>
  <si>
    <t>Quadro  - PARES</t>
  </si>
  <si>
    <t>Folha de Inscrição - Pares</t>
  </si>
  <si>
    <t>Jogador 1</t>
  </si>
  <si>
    <t>Jogador 2</t>
  </si>
  <si>
    <t xml:space="preserve"> </t>
  </si>
  <si>
    <t>Média</t>
  </si>
  <si>
    <t>Clube Ténis do Montijo</t>
  </si>
  <si>
    <t>Associação de Ténis de Setúbal</t>
  </si>
  <si>
    <t>Montijo/Smashtour</t>
  </si>
  <si>
    <t>6 e 7 de Junho</t>
  </si>
  <si>
    <t>Montijo</t>
  </si>
  <si>
    <t>Bruno Pepe</t>
  </si>
  <si>
    <t>Clube Ténis Montijo</t>
  </si>
  <si>
    <t>Miguel Peixinho</t>
  </si>
  <si>
    <t>Simão Cunha</t>
  </si>
  <si>
    <t>Alexandre Grade</t>
  </si>
  <si>
    <t>Guilherme Silva</t>
  </si>
  <si>
    <t>META</t>
  </si>
  <si>
    <t>123054</t>
  </si>
  <si>
    <t>Carolina Silva</t>
  </si>
  <si>
    <t>Vasco Baltasar</t>
  </si>
  <si>
    <t>GD Fabril TC</t>
  </si>
  <si>
    <t>Gustavo Braga</t>
  </si>
  <si>
    <t>Aquafitnss TC</t>
  </si>
  <si>
    <t>Guilherme Vidal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</si>
</sst>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#,##0.00\ &quot;€&quot;"/>
    <numFmt numFmtId="176" formatCode="[$-816]dddd\,\ d&quot; de &quot;mmmm&quot; de &quot;yyyy"/>
    <numFmt numFmtId="177" formatCode="0.0"/>
    <numFmt numFmtId="178" formatCode="[$-816]dd/mmm/yy;@"/>
    <numFmt numFmtId="179" formatCode="d/mmm"/>
    <numFmt numFmtId="180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4"/>
      <name val="Arial"/>
      <family val="2"/>
    </font>
    <font>
      <sz val="7"/>
      <color indexed="10"/>
      <name val="Arial"/>
      <family val="2"/>
    </font>
    <font>
      <sz val="7"/>
      <name val="Tahoma"/>
      <family val="2"/>
    </font>
    <font>
      <b/>
      <sz val="7"/>
      <color indexed="10"/>
      <name val="Tahoma"/>
      <family val="2"/>
    </font>
    <font>
      <b/>
      <sz val="8"/>
      <color indexed="10"/>
      <name val="Tahoma"/>
      <family val="2"/>
    </font>
    <font>
      <sz val="10"/>
      <name val="Century Schoolbook"/>
      <family val="1"/>
    </font>
    <font>
      <i/>
      <sz val="7.5"/>
      <color indexed="47"/>
      <name val="Arial"/>
      <family val="2"/>
    </font>
    <font>
      <sz val="7"/>
      <color indexed="10"/>
      <name val="Tahoma"/>
      <family val="2"/>
    </font>
    <font>
      <sz val="10"/>
      <color indexed="8"/>
      <name val="Arial"/>
      <family val="2"/>
    </font>
    <font>
      <i/>
      <sz val="10"/>
      <color indexed="4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7"/>
      <name val="Century Schoolbook"/>
      <family val="1"/>
    </font>
    <font>
      <sz val="9"/>
      <color indexed="10"/>
      <name val="Arial"/>
      <family val="2"/>
    </font>
    <font>
      <i/>
      <sz val="10"/>
      <color indexed="9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8"/>
      <color indexed="10"/>
      <name val="Tahoma"/>
      <family val="2"/>
    </font>
    <font>
      <i/>
      <sz val="7.5"/>
      <color indexed="9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color indexed="8"/>
      <name val="MS Sans Serif"/>
      <family val="0"/>
    </font>
    <font>
      <b/>
      <sz val="8"/>
      <color indexed="10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97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0" applyNumberFormat="0" applyBorder="0" applyAlignment="0" applyProtection="0"/>
    <xf numFmtId="0" fontId="63" fillId="45" borderId="1" applyNumberFormat="0" applyAlignment="0" applyProtection="0"/>
    <xf numFmtId="0" fontId="63" fillId="46" borderId="1" applyNumberFormat="0" applyAlignment="0" applyProtection="0"/>
    <xf numFmtId="0" fontId="64" fillId="4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57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58" borderId="0" applyNumberFormat="0" applyBorder="0" applyAlignment="0" applyProtection="0"/>
    <xf numFmtId="0" fontId="71" fillId="59" borderId="1" applyNumberFormat="0" applyAlignment="0" applyProtection="0"/>
    <xf numFmtId="0" fontId="72" fillId="0" borderId="6" applyNumberFormat="0" applyFill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38" fillId="0" borderId="0">
      <alignment/>
      <protection/>
    </xf>
    <xf numFmtId="0" fontId="0" fillId="62" borderId="7" applyNumberFormat="0" applyFont="0" applyAlignment="0" applyProtection="0"/>
    <xf numFmtId="0" fontId="74" fillId="45" borderId="8" applyNumberFormat="0" applyAlignment="0" applyProtection="0"/>
    <xf numFmtId="9" fontId="0" fillId="0" borderId="0" applyFont="0" applyFill="0" applyBorder="0" applyAlignment="0" applyProtection="0"/>
    <xf numFmtId="0" fontId="74" fillId="46" borderId="8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4" fillId="63" borderId="2" applyNumberFormat="0" applyAlignment="0" applyProtection="0"/>
    <xf numFmtId="0" fontId="76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4" borderId="0" xfId="0" applyFont="1" applyFill="1" applyAlignment="1" applyProtection="1">
      <alignment/>
      <protection locked="0"/>
    </xf>
    <xf numFmtId="0" fontId="0" fillId="64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65" borderId="10" xfId="0" applyFont="1" applyFill="1" applyBorder="1" applyAlignment="1" applyProtection="1">
      <alignment horizontal="center"/>
      <protection locked="0"/>
    </xf>
    <xf numFmtId="0" fontId="4" fillId="65" borderId="10" xfId="0" applyFont="1" applyFill="1" applyBorder="1" applyAlignment="1" applyProtection="1">
      <alignment horizontal="center" vertical="center"/>
      <protection locked="0"/>
    </xf>
    <xf numFmtId="0" fontId="5" fillId="65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" fontId="4" fillId="65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66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15" fillId="66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0" fillId="67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0" fillId="68" borderId="0" xfId="0" applyFont="1" applyFill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1" fontId="7" fillId="0" borderId="17" xfId="0" applyNumberFormat="1" applyFont="1" applyFill="1" applyBorder="1" applyAlignment="1" applyProtection="1">
      <alignment vertical="center"/>
      <protection locked="0"/>
    </xf>
    <xf numFmtId="0" fontId="1" fillId="69" borderId="18" xfId="0" applyFont="1" applyFill="1" applyBorder="1" applyAlignment="1" applyProtection="1">
      <alignment horizontal="right" vertical="center"/>
      <protection locked="0"/>
    </xf>
    <xf numFmtId="0" fontId="1" fillId="69" borderId="0" xfId="0" applyFont="1" applyFill="1" applyBorder="1" applyAlignment="1" applyProtection="1">
      <alignment horizontal="right" vertical="center"/>
      <protection locked="0"/>
    </xf>
    <xf numFmtId="0" fontId="1" fillId="69" borderId="18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65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65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65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178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178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49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49" fontId="1" fillId="68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69" borderId="24" xfId="0" applyFont="1" applyFill="1" applyBorder="1" applyAlignment="1" applyProtection="1">
      <alignment horizontal="center" vertical="center"/>
      <protection locked="0"/>
    </xf>
    <xf numFmtId="0" fontId="4" fillId="69" borderId="24" xfId="0" applyFont="1" applyFill="1" applyBorder="1" applyAlignment="1" applyProtection="1">
      <alignment vertical="center"/>
      <protection locked="0"/>
    </xf>
    <xf numFmtId="49" fontId="4" fillId="69" borderId="24" xfId="0" applyNumberFormat="1" applyFont="1" applyFill="1" applyBorder="1" applyAlignment="1" applyProtection="1">
      <alignment horizontal="center" vertical="center"/>
      <protection locked="0"/>
    </xf>
    <xf numFmtId="0" fontId="0" fillId="64" borderId="0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69" borderId="26" xfId="0" applyFont="1" applyFill="1" applyBorder="1" applyAlignment="1" applyProtection="1">
      <alignment horizontal="right" vertical="center"/>
      <protection/>
    </xf>
    <xf numFmtId="0" fontId="5" fillId="69" borderId="27" xfId="0" applyFont="1" applyFill="1" applyBorder="1" applyAlignment="1" applyProtection="1">
      <alignment horizontal="right" vertical="center"/>
      <protection/>
    </xf>
    <xf numFmtId="0" fontId="5" fillId="69" borderId="28" xfId="0" applyFont="1" applyFill="1" applyBorder="1" applyAlignment="1" applyProtection="1">
      <alignment horizontal="right" vertical="center"/>
      <protection/>
    </xf>
    <xf numFmtId="0" fontId="5" fillId="69" borderId="29" xfId="0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5" fillId="65" borderId="17" xfId="0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right" vertical="center"/>
      <protection locked="0"/>
    </xf>
    <xf numFmtId="0" fontId="5" fillId="0" borderId="39" xfId="0" applyFont="1" applyFill="1" applyBorder="1" applyAlignment="1" applyProtection="1">
      <alignment horizontal="right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70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69" borderId="18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69" borderId="0" xfId="0" applyFont="1" applyFill="1" applyBorder="1" applyAlignment="1" applyProtection="1">
      <alignment horizontal="right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69" borderId="18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65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0" fontId="30" fillId="71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18" xfId="0" applyFont="1" applyFill="1" applyBorder="1" applyAlignment="1" applyProtection="1">
      <alignment horizontal="right" vertical="center" shrinkToFit="1"/>
      <protection locked="0"/>
    </xf>
    <xf numFmtId="0" fontId="0" fillId="65" borderId="43" xfId="0" applyFont="1" applyFill="1" applyBorder="1" applyAlignment="1" applyProtection="1">
      <alignment horizontal="center" vertical="center" shrinkToFit="1"/>
      <protection/>
    </xf>
    <xf numFmtId="0" fontId="15" fillId="66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30" fillId="71" borderId="46" xfId="0" applyFont="1" applyFill="1" applyBorder="1" applyAlignment="1" applyProtection="1">
      <alignment horizontal="right" vertical="center"/>
      <protection/>
    </xf>
    <xf numFmtId="0" fontId="0" fillId="65" borderId="41" xfId="0" applyFont="1" applyFill="1" applyBorder="1" applyAlignment="1" applyProtection="1">
      <alignment horizontal="center" vertical="center" shrinkToFit="1"/>
      <protection/>
    </xf>
    <xf numFmtId="0" fontId="30" fillId="71" borderId="0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vertical="center"/>
      <protection/>
    </xf>
    <xf numFmtId="0" fontId="0" fillId="65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70" borderId="47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34" fillId="71" borderId="0" xfId="0" applyFont="1" applyFill="1" applyBorder="1" applyAlignment="1" applyProtection="1">
      <alignment horizontal="right" vertical="center"/>
      <protection/>
    </xf>
    <xf numFmtId="0" fontId="11" fillId="65" borderId="49" xfId="0" applyFont="1" applyFill="1" applyBorder="1" applyAlignment="1" applyProtection="1">
      <alignment horizontal="center" vertical="center"/>
      <protection/>
    </xf>
    <xf numFmtId="0" fontId="11" fillId="65" borderId="50" xfId="0" applyFont="1" applyFill="1" applyBorder="1" applyAlignment="1" applyProtection="1">
      <alignment horizontal="center" vertical="center"/>
      <protection/>
    </xf>
    <xf numFmtId="0" fontId="11" fillId="65" borderId="51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65" borderId="52" xfId="0" applyFont="1" applyFill="1" applyBorder="1" applyAlignment="1" applyProtection="1">
      <alignment horizontal="center" vertical="center"/>
      <protection/>
    </xf>
    <xf numFmtId="0" fontId="11" fillId="65" borderId="53" xfId="0" applyFont="1" applyFill="1" applyBorder="1" applyAlignment="1" applyProtection="1">
      <alignment horizontal="center" vertical="center"/>
      <protection/>
    </xf>
    <xf numFmtId="0" fontId="11" fillId="65" borderId="54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65" borderId="43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18" xfId="0" applyFont="1" applyFill="1" applyBorder="1" applyAlignment="1" applyProtection="1">
      <alignment horizontal="right" vertical="center" shrinkToFit="1"/>
      <protection locked="0"/>
    </xf>
    <xf numFmtId="0" fontId="11" fillId="65" borderId="10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34" fillId="71" borderId="18" xfId="0" applyFont="1" applyFill="1" applyBorder="1" applyAlignment="1" applyProtection="1">
      <alignment horizontal="right" vertical="center"/>
      <protection/>
    </xf>
    <xf numFmtId="0" fontId="11" fillId="65" borderId="41" xfId="0" applyFont="1" applyFill="1" applyBorder="1" applyAlignment="1" applyProtection="1">
      <alignment horizontal="center" vertical="center" shrinkToFit="1"/>
      <protection/>
    </xf>
    <xf numFmtId="0" fontId="34" fillId="71" borderId="45" xfId="0" applyFont="1" applyFill="1" applyBorder="1" applyAlignment="1" applyProtection="1">
      <alignment horizontal="right" vertical="center"/>
      <protection/>
    </xf>
    <xf numFmtId="0" fontId="34" fillId="71" borderId="43" xfId="0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34" fillId="71" borderId="46" xfId="0" applyFont="1" applyFill="1" applyBorder="1" applyAlignment="1" applyProtection="1">
      <alignment horizontal="right" vertical="center"/>
      <protection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34" fillId="71" borderId="56" xfId="0" applyFont="1" applyFill="1" applyBorder="1" applyAlignment="1" applyProtection="1">
      <alignment horizontal="right" vertical="center"/>
      <protection/>
    </xf>
    <xf numFmtId="0" fontId="11" fillId="65" borderId="56" xfId="0" applyFont="1" applyFill="1" applyBorder="1" applyAlignment="1" applyProtection="1">
      <alignment horizontal="center" vertical="center" shrinkToFit="1"/>
      <protection/>
    </xf>
    <xf numFmtId="0" fontId="11" fillId="65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right" vertical="center" shrinkToFit="1"/>
      <protection locked="0"/>
    </xf>
    <xf numFmtId="0" fontId="11" fillId="65" borderId="5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 quotePrefix="1">
      <alignment horizontal="center" vertical="center"/>
      <protection locked="0"/>
    </xf>
    <xf numFmtId="0" fontId="34" fillId="71" borderId="42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 locked="0"/>
    </xf>
    <xf numFmtId="1" fontId="37" fillId="64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 quotePrefix="1">
      <alignment horizontal="centerContinuous" vertical="center"/>
      <protection locked="0"/>
    </xf>
    <xf numFmtId="0" fontId="41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64" borderId="48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2" fillId="0" borderId="10" xfId="87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65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16" fontId="11" fillId="0" borderId="55" xfId="0" applyNumberFormat="1" applyFont="1" applyFill="1" applyBorder="1" applyAlignment="1" applyProtection="1">
      <alignment horizontal="center" vertical="center"/>
      <protection locked="0"/>
    </xf>
    <xf numFmtId="16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65" borderId="58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Continuous" vertical="center"/>
      <protection locked="0"/>
    </xf>
    <xf numFmtId="0" fontId="4" fillId="6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" fontId="37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/>
    </xf>
    <xf numFmtId="49" fontId="7" fillId="64" borderId="59" xfId="0" applyNumberFormat="1" applyFont="1" applyFill="1" applyBorder="1" applyAlignment="1" applyProtection="1">
      <alignment horizontal="center" vertical="center"/>
      <protection locked="0"/>
    </xf>
    <xf numFmtId="49" fontId="7" fillId="64" borderId="60" xfId="0" applyNumberFormat="1" applyFont="1" applyFill="1" applyBorder="1" applyAlignment="1" applyProtection="1">
      <alignment horizontal="center" vertical="center"/>
      <protection locked="0"/>
    </xf>
    <xf numFmtId="49" fontId="7" fillId="64" borderId="61" xfId="0" applyNumberFormat="1" applyFont="1" applyFill="1" applyBorder="1" applyAlignment="1" applyProtection="1">
      <alignment horizontal="center" vertical="center"/>
      <protection locked="0"/>
    </xf>
    <xf numFmtId="49" fontId="7" fillId="64" borderId="62" xfId="0" applyNumberFormat="1" applyFont="1" applyFill="1" applyBorder="1" applyAlignment="1" applyProtection="1">
      <alignment horizontal="center" vertical="center"/>
      <protection locked="0"/>
    </xf>
    <xf numFmtId="49" fontId="7" fillId="64" borderId="63" xfId="0" applyNumberFormat="1" applyFont="1" applyFill="1" applyBorder="1" applyAlignment="1" applyProtection="1">
      <alignment horizontal="center" vertical="center"/>
      <protection locked="0"/>
    </xf>
    <xf numFmtId="49" fontId="7" fillId="64" borderId="64" xfId="0" applyNumberFormat="1" applyFont="1" applyFill="1" applyBorder="1" applyAlignment="1" applyProtection="1">
      <alignment horizontal="center" vertical="center"/>
      <protection locked="0"/>
    </xf>
    <xf numFmtId="49" fontId="7" fillId="64" borderId="65" xfId="0" applyNumberFormat="1" applyFont="1" applyFill="1" applyBorder="1" applyAlignment="1" applyProtection="1">
      <alignment horizontal="center" vertical="center"/>
      <protection locked="0"/>
    </xf>
    <xf numFmtId="49" fontId="7" fillId="64" borderId="66" xfId="0" applyNumberFormat="1" applyFont="1" applyFill="1" applyBorder="1" applyAlignment="1" applyProtection="1">
      <alignment horizontal="center" vertical="center"/>
      <protection locked="0"/>
    </xf>
    <xf numFmtId="49" fontId="7" fillId="64" borderId="67" xfId="0" applyNumberFormat="1" applyFont="1" applyFill="1" applyBorder="1" applyAlignment="1" applyProtection="1">
      <alignment horizontal="center" vertical="center"/>
      <protection locked="0"/>
    </xf>
    <xf numFmtId="49" fontId="7" fillId="64" borderId="68" xfId="0" applyNumberFormat="1" applyFont="1" applyFill="1" applyBorder="1" applyAlignment="1" applyProtection="1">
      <alignment horizontal="center" vertical="center"/>
      <protection locked="0"/>
    </xf>
    <xf numFmtId="49" fontId="7" fillId="70" borderId="69" xfId="0" applyNumberFormat="1" applyFont="1" applyFill="1" applyBorder="1" applyAlignment="1" applyProtection="1">
      <alignment horizontal="center" vertical="center"/>
      <protection locked="0"/>
    </xf>
    <xf numFmtId="49" fontId="7" fillId="70" borderId="70" xfId="0" applyNumberFormat="1" applyFont="1" applyFill="1" applyBorder="1" applyAlignment="1" applyProtection="1">
      <alignment horizontal="center" vertical="center"/>
      <protection locked="0"/>
    </xf>
    <xf numFmtId="49" fontId="7" fillId="70" borderId="71" xfId="0" applyNumberFormat="1" applyFont="1" applyFill="1" applyBorder="1" applyAlignment="1" applyProtection="1">
      <alignment horizontal="center" vertical="center"/>
      <protection locked="0"/>
    </xf>
    <xf numFmtId="49" fontId="7" fillId="64" borderId="72" xfId="0" applyNumberFormat="1" applyFont="1" applyFill="1" applyBorder="1" applyAlignment="1" applyProtection="1">
      <alignment horizontal="center" vertical="center"/>
      <protection locked="0"/>
    </xf>
    <xf numFmtId="49" fontId="7" fillId="64" borderId="73" xfId="0" applyNumberFormat="1" applyFont="1" applyFill="1" applyBorder="1" applyAlignment="1" applyProtection="1">
      <alignment horizontal="center" vertical="center"/>
      <protection locked="0"/>
    </xf>
    <xf numFmtId="49" fontId="7" fillId="64" borderId="74" xfId="0" applyNumberFormat="1" applyFont="1" applyFill="1" applyBorder="1" applyAlignment="1" applyProtection="1">
      <alignment horizontal="center" vertical="center"/>
      <protection locked="0"/>
    </xf>
    <xf numFmtId="0" fontId="24" fillId="70" borderId="58" xfId="0" applyFont="1" applyFill="1" applyBorder="1" applyAlignment="1" applyProtection="1">
      <alignment horizontal="center" vertical="center"/>
      <protection locked="0"/>
    </xf>
    <xf numFmtId="0" fontId="24" fillId="70" borderId="48" xfId="0" applyFont="1" applyFill="1" applyBorder="1" applyAlignment="1" applyProtection="1">
      <alignment horizontal="center" vertical="center"/>
      <protection locked="0"/>
    </xf>
    <xf numFmtId="0" fontId="24" fillId="70" borderId="57" xfId="0" applyFont="1" applyFill="1" applyBorder="1" applyAlignment="1" applyProtection="1">
      <alignment horizontal="center" vertical="center"/>
      <protection locked="0"/>
    </xf>
    <xf numFmtId="49" fontId="6" fillId="0" borderId="75" xfId="0" applyNumberFormat="1" applyFont="1" applyFill="1" applyBorder="1" applyAlignment="1" applyProtection="1">
      <alignment horizontal="left" vertical="center"/>
      <protection locked="0"/>
    </xf>
    <xf numFmtId="49" fontId="6" fillId="0" borderId="73" xfId="0" applyNumberFormat="1" applyFont="1" applyFill="1" applyBorder="1" applyAlignment="1" applyProtection="1">
      <alignment horizontal="left" vertical="center"/>
      <protection locked="0"/>
    </xf>
    <xf numFmtId="49" fontId="6" fillId="0" borderId="76" xfId="0" applyNumberFormat="1" applyFont="1" applyFill="1" applyBorder="1" applyAlignment="1" applyProtection="1">
      <alignment horizontal="left" vertical="center"/>
      <protection locked="0"/>
    </xf>
    <xf numFmtId="49" fontId="6" fillId="0" borderId="60" xfId="0" applyNumberFormat="1" applyFont="1" applyFill="1" applyBorder="1" applyAlignment="1" applyProtection="1">
      <alignment horizontal="left" vertical="center"/>
      <protection locked="0"/>
    </xf>
    <xf numFmtId="49" fontId="6" fillId="0" borderId="77" xfId="0" applyNumberFormat="1" applyFont="1" applyFill="1" applyBorder="1" applyAlignment="1" applyProtection="1">
      <alignment horizontal="left" vertical="center"/>
      <protection locked="0"/>
    </xf>
    <xf numFmtId="49" fontId="6" fillId="0" borderId="70" xfId="0" applyNumberFormat="1" applyFont="1" applyFill="1" applyBorder="1" applyAlignment="1" applyProtection="1">
      <alignment horizontal="left" vertical="center"/>
      <protection locked="0"/>
    </xf>
    <xf numFmtId="0" fontId="1" fillId="69" borderId="78" xfId="0" applyFont="1" applyFill="1" applyBorder="1" applyAlignment="1" applyProtection="1">
      <alignment horizontal="center" vertical="center"/>
      <protection locked="0"/>
    </xf>
    <xf numFmtId="0" fontId="1" fillId="69" borderId="79" xfId="0" applyFont="1" applyFill="1" applyBorder="1" applyAlignment="1" applyProtection="1">
      <alignment horizontal="center" vertical="center"/>
      <protection locked="0"/>
    </xf>
    <xf numFmtId="0" fontId="1" fillId="69" borderId="14" xfId="0" applyFont="1" applyFill="1" applyBorder="1" applyAlignment="1" applyProtection="1">
      <alignment horizontal="center" vertical="center"/>
      <protection locked="0"/>
    </xf>
    <xf numFmtId="0" fontId="1" fillId="69" borderId="80" xfId="0" applyFont="1" applyFill="1" applyBorder="1" applyAlignment="1" applyProtection="1">
      <alignment horizontal="center" vertical="center"/>
      <protection locked="0"/>
    </xf>
    <xf numFmtId="0" fontId="1" fillId="69" borderId="17" xfId="0" applyFont="1" applyFill="1" applyBorder="1" applyAlignment="1" applyProtection="1">
      <alignment horizontal="center" vertical="center"/>
      <protection locked="0"/>
    </xf>
    <xf numFmtId="0" fontId="1" fillId="69" borderId="81" xfId="0" applyFont="1" applyFill="1" applyBorder="1" applyAlignment="1" applyProtection="1">
      <alignment horizontal="center" vertical="center"/>
      <protection locked="0"/>
    </xf>
    <xf numFmtId="49" fontId="1" fillId="0" borderId="82" xfId="0" applyNumberFormat="1" applyFont="1" applyFill="1" applyBorder="1" applyAlignment="1" applyProtection="1">
      <alignment horizontal="center" vertical="center"/>
      <protection/>
    </xf>
    <xf numFmtId="49" fontId="1" fillId="0" borderId="78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70" borderId="30" xfId="0" applyNumberFormat="1" applyFont="1" applyFill="1" applyBorder="1" applyAlignment="1" applyProtection="1">
      <alignment horizontal="center" vertical="center"/>
      <protection/>
    </xf>
    <xf numFmtId="49" fontId="1" fillId="70" borderId="14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center" vertical="center" shrinkToFit="1"/>
      <protection/>
    </xf>
    <xf numFmtId="0" fontId="0" fillId="0" borderId="84" xfId="0" applyFont="1" applyFill="1" applyBorder="1" applyAlignment="1" applyProtection="1">
      <alignment horizontal="center" vertical="center" shrinkToFit="1"/>
      <protection/>
    </xf>
    <xf numFmtId="0" fontId="24" fillId="70" borderId="44" xfId="0" applyFont="1" applyFill="1" applyBorder="1" applyAlignment="1" applyProtection="1">
      <alignment horizontal="center" vertical="center" shrinkToFit="1"/>
      <protection locked="0"/>
    </xf>
    <xf numFmtId="0" fontId="24" fillId="70" borderId="24" xfId="0" applyFont="1" applyFill="1" applyBorder="1" applyAlignment="1" applyProtection="1">
      <alignment horizontal="center" vertical="center" shrinkToFit="1"/>
      <protection locked="0"/>
    </xf>
    <xf numFmtId="0" fontId="24" fillId="70" borderId="55" xfId="0" applyFont="1" applyFill="1" applyBorder="1" applyAlignment="1" applyProtection="1">
      <alignment horizontal="center" vertical="center" shrinkToFit="1"/>
      <protection locked="0"/>
    </xf>
    <xf numFmtId="0" fontId="24" fillId="70" borderId="43" xfId="0" applyFont="1" applyFill="1" applyBorder="1" applyAlignment="1" applyProtection="1">
      <alignment horizontal="center" vertical="center" shrinkToFit="1"/>
      <protection locked="0"/>
    </xf>
    <xf numFmtId="0" fontId="24" fillId="70" borderId="42" xfId="0" applyFont="1" applyFill="1" applyBorder="1" applyAlignment="1" applyProtection="1">
      <alignment horizontal="center" vertical="center" shrinkToFit="1"/>
      <protection locked="0"/>
    </xf>
    <xf numFmtId="0" fontId="24" fillId="70" borderId="56" xfId="0" applyFont="1" applyFill="1" applyBorder="1" applyAlignment="1" applyProtection="1">
      <alignment horizontal="center" vertical="center" shrinkToFit="1"/>
      <protection locked="0"/>
    </xf>
    <xf numFmtId="0" fontId="22" fillId="0" borderId="58" xfId="0" applyFont="1" applyFill="1" applyBorder="1" applyAlignment="1" applyProtection="1">
      <alignment horizontal="center" vertical="center" shrinkToFit="1"/>
      <protection locked="0"/>
    </xf>
    <xf numFmtId="0" fontId="22" fillId="0" borderId="48" xfId="0" applyFont="1" applyFill="1" applyBorder="1" applyAlignment="1" applyProtection="1">
      <alignment horizontal="center" vertical="center" shrinkToFit="1"/>
      <protection locked="0"/>
    </xf>
    <xf numFmtId="0" fontId="22" fillId="0" borderId="57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 applyProtection="1">
      <alignment horizontal="center" vertical="center" shrinkToFit="1"/>
      <protection/>
    </xf>
    <xf numFmtId="0" fontId="0" fillId="0" borderId="85" xfId="0" applyFont="1" applyFill="1" applyBorder="1" applyAlignment="1" applyProtection="1">
      <alignment horizontal="center" vertical="center" shrinkToFit="1"/>
      <protection/>
    </xf>
    <xf numFmtId="0" fontId="0" fillId="0" borderId="86" xfId="0" applyFont="1" applyFill="1" applyBorder="1" applyAlignment="1" applyProtection="1">
      <alignment horizontal="center" vertical="center" shrinkToFit="1"/>
      <protection/>
    </xf>
    <xf numFmtId="0" fontId="0" fillId="0" borderId="87" xfId="0" applyFont="1" applyFill="1" applyBorder="1" applyAlignment="1" applyProtection="1">
      <alignment horizontal="center" vertical="center" shrinkToFit="1"/>
      <protection/>
    </xf>
    <xf numFmtId="178" fontId="26" fillId="68" borderId="58" xfId="0" applyNumberFormat="1" applyFont="1" applyFill="1" applyBorder="1" applyAlignment="1" applyProtection="1">
      <alignment horizontal="center" vertical="center"/>
      <protection locked="0"/>
    </xf>
    <xf numFmtId="178" fontId="26" fillId="68" borderId="48" xfId="0" applyNumberFormat="1" applyFont="1" applyFill="1" applyBorder="1" applyAlignment="1" applyProtection="1">
      <alignment horizontal="center" vertical="center"/>
      <protection locked="0"/>
    </xf>
    <xf numFmtId="178" fontId="26" fillId="68" borderId="57" xfId="0" applyNumberFormat="1" applyFont="1" applyFill="1" applyBorder="1" applyAlignment="1" applyProtection="1">
      <alignment horizontal="center" vertical="center"/>
      <protection locked="0"/>
    </xf>
    <xf numFmtId="0" fontId="25" fillId="70" borderId="0" xfId="0" applyFont="1" applyFill="1" applyBorder="1" applyAlignment="1" applyProtection="1">
      <alignment horizontal="center"/>
      <protection locked="0"/>
    </xf>
    <xf numFmtId="49" fontId="1" fillId="0" borderId="78" xfId="0" applyNumberFormat="1" applyFont="1" applyFill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69" borderId="0" xfId="0" applyFont="1" applyFill="1" applyBorder="1" applyAlignment="1" applyProtection="1">
      <alignment horizontal="center" vertical="center"/>
      <protection locked="0"/>
    </xf>
    <xf numFmtId="0" fontId="1" fillId="69" borderId="18" xfId="0" applyFont="1" applyFill="1" applyBorder="1" applyAlignment="1" applyProtection="1">
      <alignment horizontal="center" vertical="center"/>
      <protection locked="0"/>
    </xf>
    <xf numFmtId="49" fontId="1" fillId="0" borderId="78" xfId="0" applyNumberFormat="1" applyFont="1" applyFill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 locked="0"/>
    </xf>
    <xf numFmtId="49" fontId="1" fillId="0" borderId="82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70" borderId="14" xfId="0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25" fillId="70" borderId="58" xfId="0" applyFont="1" applyFill="1" applyBorder="1" applyAlignment="1" applyProtection="1">
      <alignment horizontal="center"/>
      <protection locked="0"/>
    </xf>
    <xf numFmtId="0" fontId="25" fillId="70" borderId="48" xfId="0" applyFont="1" applyFill="1" applyBorder="1" applyAlignment="1" applyProtection="1">
      <alignment horizontal="center"/>
      <protection locked="0"/>
    </xf>
    <xf numFmtId="0" fontId="25" fillId="70" borderId="57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shrinkToFit="1"/>
      <protection/>
    </xf>
    <xf numFmtId="0" fontId="0" fillId="0" borderId="56" xfId="0" applyFont="1" applyFill="1" applyBorder="1" applyAlignment="1" applyProtection="1">
      <alignment horizontal="center" vertical="center" shrinkToFit="1"/>
      <protection/>
    </xf>
    <xf numFmtId="0" fontId="30" fillId="71" borderId="0" xfId="0" applyFont="1" applyFill="1" applyBorder="1" applyAlignment="1" applyProtection="1">
      <alignment horizontal="right" vertical="center"/>
      <protection locked="0"/>
    </xf>
    <xf numFmtId="0" fontId="0" fillId="65" borderId="43" xfId="0" applyFont="1" applyFill="1" applyBorder="1" applyAlignment="1" applyProtection="1">
      <alignment horizontal="center" vertical="center" shrinkToFit="1"/>
      <protection/>
    </xf>
    <xf numFmtId="0" fontId="0" fillId="65" borderId="42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 applyProtection="1">
      <alignment horizontal="center" vertical="center" shrinkToFit="1"/>
      <protection locked="0"/>
    </xf>
    <xf numFmtId="49" fontId="7" fillId="68" borderId="76" xfId="0" applyNumberFormat="1" applyFont="1" applyFill="1" applyBorder="1" applyAlignment="1" applyProtection="1">
      <alignment horizontal="center" vertical="center"/>
      <protection locked="0"/>
    </xf>
    <xf numFmtId="49" fontId="7" fillId="68" borderId="60" xfId="0" applyNumberFormat="1" applyFont="1" applyFill="1" applyBorder="1" applyAlignment="1" applyProtection="1">
      <alignment horizontal="center" vertical="center"/>
      <protection locked="0"/>
    </xf>
    <xf numFmtId="49" fontId="7" fillId="70" borderId="76" xfId="0" applyNumberFormat="1" applyFont="1" applyFill="1" applyBorder="1" applyAlignment="1" applyProtection="1">
      <alignment horizontal="center" vertical="center"/>
      <protection locked="0"/>
    </xf>
    <xf numFmtId="49" fontId="7" fillId="70" borderId="6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49" fontId="0" fillId="70" borderId="10" xfId="0" applyNumberFormat="1" applyFont="1" applyFill="1" applyBorder="1" applyAlignment="1" applyProtection="1">
      <alignment horizontal="center" vertical="center"/>
      <protection locked="0"/>
    </xf>
    <xf numFmtId="49" fontId="0" fillId="70" borderId="10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72" borderId="0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 locked="0"/>
    </xf>
    <xf numFmtId="0" fontId="11" fillId="65" borderId="19" xfId="0" applyFont="1" applyFill="1" applyBorder="1" applyAlignment="1" applyProtection="1">
      <alignment horizontal="center" vertical="center"/>
      <protection/>
    </xf>
    <xf numFmtId="0" fontId="11" fillId="65" borderId="41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35" fillId="72" borderId="0" xfId="0" applyFont="1" applyFill="1" applyBorder="1" applyAlignment="1" applyProtection="1">
      <alignment horizontal="center" vertical="center"/>
      <protection locked="0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r1" xfId="63"/>
    <cellStyle name="Cor2" xfId="64"/>
    <cellStyle name="Cor3" xfId="65"/>
    <cellStyle name="Cor4" xfId="66"/>
    <cellStyle name="Cor5" xfId="67"/>
    <cellStyle name="Cor6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correcto" xfId="82"/>
    <cellStyle name="Input" xfId="83"/>
    <cellStyle name="Linked Cell" xfId="84"/>
    <cellStyle name="Neutral" xfId="85"/>
    <cellStyle name="Neutro" xfId="86"/>
    <cellStyle name="Normal_Ini Masc" xfId="87"/>
    <cellStyle name="Note" xfId="88"/>
    <cellStyle name="Output" xfId="89"/>
    <cellStyle name="Percent" xfId="90"/>
    <cellStyle name="Saída" xfId="91"/>
    <cellStyle name="Sheet Title" xfId="92"/>
    <cellStyle name="Title" xfId="93"/>
    <cellStyle name="Total" xfId="94"/>
    <cellStyle name="Verificar Célula" xfId="95"/>
    <cellStyle name="Warning Text" xfId="96"/>
  </cellStyles>
  <dxfs count="223"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  <dxf>
      <font>
        <i val="0"/>
        <color indexed="9"/>
      </font>
      <fill>
        <patternFill patternType="solid">
          <fgColor indexed="65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9525</xdr:rowOff>
    </xdr:from>
    <xdr:to>
      <xdr:col>4</xdr:col>
      <xdr:colOff>990600</xdr:colOff>
      <xdr:row>61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5850"/>
          <a:ext cx="5514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27</xdr:row>
      <xdr:rowOff>133350</xdr:rowOff>
    </xdr:from>
    <xdr:to>
      <xdr:col>4</xdr:col>
      <xdr:colOff>771525</xdr:colOff>
      <xdr:row>48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810000"/>
          <a:ext cx="48101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81</xdr:row>
      <xdr:rowOff>57150</xdr:rowOff>
    </xdr:from>
    <xdr:to>
      <xdr:col>7</xdr:col>
      <xdr:colOff>581025</xdr:colOff>
      <xdr:row>85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34050"/>
          <a:ext cx="6877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0</xdr:row>
      <xdr:rowOff>1552575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961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104775</xdr:rowOff>
    </xdr:from>
    <xdr:to>
      <xdr:col>17</xdr:col>
      <xdr:colOff>990600</xdr:colOff>
      <xdr:row>0</xdr:row>
      <xdr:rowOff>1438275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5972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33</xdr:row>
      <xdr:rowOff>228600</xdr:rowOff>
    </xdr:from>
    <xdr:to>
      <xdr:col>17</xdr:col>
      <xdr:colOff>857250</xdr:colOff>
      <xdr:row>36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048875"/>
          <a:ext cx="5791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78</xdr:row>
      <xdr:rowOff>219075</xdr:rowOff>
    </xdr:from>
    <xdr:to>
      <xdr:col>16</xdr:col>
      <xdr:colOff>704850</xdr:colOff>
      <xdr:row>81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106275"/>
          <a:ext cx="6867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95250</xdr:rowOff>
    </xdr:from>
    <xdr:to>
      <xdr:col>16</xdr:col>
      <xdr:colOff>781050</xdr:colOff>
      <xdr:row>0</xdr:row>
      <xdr:rowOff>1647825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95250"/>
          <a:ext cx="69913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9</xdr:col>
      <xdr:colOff>1314450</xdr:colOff>
      <xdr:row>0</xdr:row>
      <xdr:rowOff>1314450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572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42</xdr:row>
      <xdr:rowOff>38100</xdr:rowOff>
    </xdr:from>
    <xdr:to>
      <xdr:col>9</xdr:col>
      <xdr:colOff>1247775</xdr:colOff>
      <xdr:row>45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448925"/>
          <a:ext cx="6477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33</xdr:row>
      <xdr:rowOff>38100</xdr:rowOff>
    </xdr:from>
    <xdr:to>
      <xdr:col>11</xdr:col>
      <xdr:colOff>1076325</xdr:colOff>
      <xdr:row>38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829175"/>
          <a:ext cx="6496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123825</xdr:rowOff>
    </xdr:from>
    <xdr:to>
      <xdr:col>10</xdr:col>
      <xdr:colOff>628650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23825"/>
          <a:ext cx="4886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10</xdr:col>
      <xdr:colOff>628650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493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56</xdr:row>
      <xdr:rowOff>66675</xdr:rowOff>
    </xdr:from>
    <xdr:to>
      <xdr:col>11</xdr:col>
      <xdr:colOff>1047750</xdr:colOff>
      <xdr:row>61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877550"/>
          <a:ext cx="6486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85725</xdr:rowOff>
    </xdr:from>
    <xdr:to>
      <xdr:col>10</xdr:col>
      <xdr:colOff>657225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93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106</xdr:row>
      <xdr:rowOff>95250</xdr:rowOff>
    </xdr:from>
    <xdr:to>
      <xdr:col>11</xdr:col>
      <xdr:colOff>1095375</xdr:colOff>
      <xdr:row>113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2630150"/>
          <a:ext cx="6515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theme="0"/>
  </sheetPr>
  <dimension ref="A1:F24"/>
  <sheetViews>
    <sheetView showGridLines="0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20.7109375" style="8" customWidth="1"/>
    <col min="2" max="2" width="15.7109375" style="9" customWidth="1"/>
    <col min="3" max="3" width="15.7109375" style="8" customWidth="1"/>
    <col min="4" max="4" width="15.7109375" style="9" customWidth="1"/>
    <col min="5" max="5" width="15.7109375" style="8" customWidth="1"/>
    <col min="6" max="6" width="11.421875" style="8" customWidth="1"/>
    <col min="7" max="16384" width="11.421875" style="8" customWidth="1"/>
  </cols>
  <sheetData>
    <row r="1" spans="1:5" ht="15" customHeight="1">
      <c r="A1" s="104" t="s">
        <v>37</v>
      </c>
      <c r="B1" s="268" t="s">
        <v>68</v>
      </c>
      <c r="C1" s="269"/>
      <c r="D1" s="269"/>
      <c r="E1" s="270"/>
    </row>
    <row r="2" spans="1:5" ht="15" customHeight="1">
      <c r="A2" s="105" t="s">
        <v>38</v>
      </c>
      <c r="B2" s="255" t="s">
        <v>69</v>
      </c>
      <c r="C2" s="256"/>
      <c r="D2" s="256"/>
      <c r="E2" s="257"/>
    </row>
    <row r="3" spans="1:5" ht="15" customHeight="1">
      <c r="A3" s="106" t="s">
        <v>39</v>
      </c>
      <c r="B3" s="255" t="s">
        <v>70</v>
      </c>
      <c r="C3" s="256"/>
      <c r="D3" s="256"/>
      <c r="E3" s="257"/>
    </row>
    <row r="4" spans="1:5" ht="15" customHeight="1">
      <c r="A4" s="106" t="s">
        <v>40</v>
      </c>
      <c r="B4" s="255" t="s">
        <v>71</v>
      </c>
      <c r="C4" s="256"/>
      <c r="D4" s="256"/>
      <c r="E4" s="257"/>
    </row>
    <row r="5" spans="1:5" ht="15" customHeight="1">
      <c r="A5" s="106" t="s">
        <v>41</v>
      </c>
      <c r="B5" s="255" t="s">
        <v>72</v>
      </c>
      <c r="C5" s="256"/>
      <c r="D5" s="256"/>
      <c r="E5" s="257"/>
    </row>
    <row r="6" spans="1:6" ht="15" customHeight="1">
      <c r="A6" s="106" t="s">
        <v>42</v>
      </c>
      <c r="B6" s="255" t="s">
        <v>73</v>
      </c>
      <c r="C6" s="256"/>
      <c r="D6" s="256"/>
      <c r="E6" s="257"/>
      <c r="F6" s="102"/>
    </row>
    <row r="7" spans="1:5" ht="15" customHeight="1" hidden="1">
      <c r="A7" s="106" t="s">
        <v>10</v>
      </c>
      <c r="B7" s="255"/>
      <c r="C7" s="256"/>
      <c r="D7" s="256"/>
      <c r="E7" s="257"/>
    </row>
    <row r="8" spans="1:6" ht="15" customHeight="1" thickBot="1">
      <c r="A8" s="107" t="s">
        <v>43</v>
      </c>
      <c r="B8" s="265" t="s">
        <v>56</v>
      </c>
      <c r="C8" s="266"/>
      <c r="D8" s="266"/>
      <c r="E8" s="267"/>
      <c r="F8" s="102"/>
    </row>
    <row r="9" spans="1:5" ht="15" customHeight="1" hidden="1">
      <c r="A9" s="103" t="s">
        <v>31</v>
      </c>
      <c r="B9" s="261"/>
      <c r="C9" s="262"/>
      <c r="D9" s="262"/>
      <c r="E9" s="263"/>
    </row>
    <row r="10" spans="1:5" ht="15" customHeight="1" hidden="1">
      <c r="A10" s="28" t="s">
        <v>25</v>
      </c>
      <c r="B10" s="255"/>
      <c r="C10" s="256"/>
      <c r="D10" s="256"/>
      <c r="E10" s="264"/>
    </row>
    <row r="11" spans="1:5" ht="15" customHeight="1" hidden="1">
      <c r="A11" s="28" t="s">
        <v>26</v>
      </c>
      <c r="B11" s="255"/>
      <c r="C11" s="256"/>
      <c r="D11" s="256"/>
      <c r="E11" s="264"/>
    </row>
    <row r="12" spans="1:5" ht="15" customHeight="1" hidden="1">
      <c r="A12" s="28" t="s">
        <v>24</v>
      </c>
      <c r="B12" s="255"/>
      <c r="C12" s="256"/>
      <c r="D12" s="256"/>
      <c r="E12" s="264"/>
    </row>
    <row r="13" spans="1:5" ht="15" customHeight="1" hidden="1" thickBot="1">
      <c r="A13" s="29" t="s">
        <v>32</v>
      </c>
      <c r="B13" s="258"/>
      <c r="C13" s="259"/>
      <c r="D13" s="259"/>
      <c r="E13" s="260"/>
    </row>
    <row r="14" ht="12.75"/>
    <row r="15" ht="12.75"/>
    <row r="16" ht="12.75"/>
    <row r="17" spans="2:4" ht="13.5" customHeight="1">
      <c r="B17" s="8"/>
      <c r="D17" s="8"/>
    </row>
    <row r="18" spans="2:4" ht="13.5" customHeight="1">
      <c r="B18" s="8"/>
      <c r="D18" s="8"/>
    </row>
    <row r="19" spans="2:4" ht="13.5" customHeight="1">
      <c r="B19" s="8"/>
      <c r="D19" s="8"/>
    </row>
    <row r="20" spans="2:4" ht="13.5" customHeight="1">
      <c r="B20" s="8"/>
      <c r="D20" s="8"/>
    </row>
    <row r="21" spans="2:4" ht="13.5" customHeight="1">
      <c r="B21" s="8"/>
      <c r="D21" s="8"/>
    </row>
    <row r="22" spans="2:4" ht="13.5" customHeight="1">
      <c r="B22" s="8"/>
      <c r="D22" s="8"/>
    </row>
    <row r="23" spans="2:4" ht="13.5" customHeight="1">
      <c r="B23" s="8"/>
      <c r="D23" s="8"/>
    </row>
    <row r="24" spans="2:4" ht="13.5" customHeight="1">
      <c r="B24" s="8"/>
      <c r="D24" s="8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60" ht="12.75"/>
    <row r="61" ht="12.75"/>
  </sheetData>
  <sheetProtection sheet="1" objects="1" scenarios="1"/>
  <mergeCells count="13">
    <mergeCell ref="B1:E1"/>
    <mergeCell ref="B3:E3"/>
    <mergeCell ref="B4:E4"/>
    <mergeCell ref="B2:E2"/>
    <mergeCell ref="B5:E5"/>
    <mergeCell ref="B6:E6"/>
    <mergeCell ref="B7:E7"/>
    <mergeCell ref="B13:E13"/>
    <mergeCell ref="B9:E9"/>
    <mergeCell ref="B12:E12"/>
    <mergeCell ref="B8:E8"/>
    <mergeCell ref="B10:E10"/>
    <mergeCell ref="B11:E11"/>
  </mergeCells>
  <dataValidations count="5">
    <dataValidation type="list" allowBlank="1" showInputMessage="1" showErrorMessage="1" sqref="B9:E9">
      <formula1>" - - - ,Sing. Masc.,Sing. Fem."</formula1>
    </dataValidation>
    <dataValidation type="list" allowBlank="1" showInputMessage="1" showErrorMessage="1" sqref="B10:E10">
      <formula1>" - - - ,Juvenil,Senior,Veterano"</formula1>
    </dataValidation>
    <dataValidation type="list" allowBlank="1" showInputMessage="1" showErrorMessage="1" sqref="B12:E12">
      <formula1>" - - - ,JuvCN(32),JuvA(32),JuvCR(32),JuvB(16),JuvC(64),SenCN(32),SenA4*(32),SenA3*(32),SenA2*(32),SenA1*(32),SenB3*(32),SenB2*(32),SenB1*(32),SenC(64),VetCN(16),VetA4*(16),VetA3*(16),VetA2*(16),VetA1*(16),VetCR(32),VetB(16),VetC(32)"</formula1>
    </dataValidation>
    <dataValidation type="list" allowBlank="1" showInputMessage="1" showErrorMessage="1" sqref="B7:E7">
      <formula1>" --- ,Adjunto,1 FPT,2 FPT,3 FPT,4 FPT"</formula1>
    </dataValidation>
    <dataValidation type="list" allowBlank="1" showInputMessage="1" showErrorMessage="1" errorTitle="ATENÇÃO!" error="Escolha na lista proposta o tipo de prova" sqref="B11">
      <formula1>" - ,Sub10,Sub12,Sub14,Sub16,Sub18,Seniores,Vet 30,Vet 35,Vet 40,Vet 45,Vet 50,Vet 55,Vet 60,Vet 65,Vet 70,Vet 75"</formula1>
    </dataValidation>
  </dataValidations>
  <printOptions horizontalCentered="1"/>
  <pageMargins left="0.2638888888888889" right="0.75" top="0.5905511811023623" bottom="0.7874015748031497" header="0" footer="0"/>
  <pageSetup horizontalDpi="300" verticalDpi="300" orientation="portrait" paperSize="9"/>
  <headerFooter alignWithMargins="0">
    <oddFooter>&amp;LQuadros 2013 - Smash Tour - DFM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7" transitionEvaluation="1">
    <tabColor theme="0"/>
  </sheetPr>
  <dimension ref="B2:G82"/>
  <sheetViews>
    <sheetView showGridLines="0" showZeros="0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8.140625" style="1" customWidth="1"/>
    <col min="2" max="2" width="8.421875" style="2" customWidth="1"/>
    <col min="3" max="3" width="7.7109375" style="2" customWidth="1"/>
    <col min="4" max="4" width="8.28125" style="10" customWidth="1"/>
    <col min="5" max="5" width="25.28125" style="6" customWidth="1"/>
    <col min="6" max="6" width="10.7109375" style="7" customWidth="1"/>
    <col min="7" max="7" width="26.140625" style="7" customWidth="1"/>
    <col min="8" max="16384" width="9.140625" style="1" customWidth="1"/>
  </cols>
  <sheetData>
    <row r="1" ht="127.5" customHeight="1" thickBot="1"/>
    <row r="2" spans="2:7" s="15" customFormat="1" ht="12" customHeight="1">
      <c r="B2" s="113"/>
      <c r="C2" s="114" t="s">
        <v>0</v>
      </c>
      <c r="D2" s="274" t="str">
        <f>Dados!B1</f>
        <v>Clube Ténis do Montijo</v>
      </c>
      <c r="E2" s="275"/>
      <c r="F2" s="115" t="s">
        <v>2</v>
      </c>
      <c r="G2" s="116" t="str">
        <f>Dados!$B$5</f>
        <v>Montijo</v>
      </c>
    </row>
    <row r="3" spans="2:7" s="15" customFormat="1" ht="12" customHeight="1">
      <c r="B3" s="117"/>
      <c r="C3" s="56" t="s">
        <v>11</v>
      </c>
      <c r="D3" s="276" t="str">
        <f>Dados!B2</f>
        <v>Associação de Ténis de Setúbal</v>
      </c>
      <c r="E3" s="277"/>
      <c r="F3" s="20" t="s">
        <v>1</v>
      </c>
      <c r="G3" s="118" t="str">
        <f>Dados!$B$4</f>
        <v>6 e 7 de Junho</v>
      </c>
    </row>
    <row r="4" spans="2:7" s="15" customFormat="1" ht="12" customHeight="1">
      <c r="B4" s="117"/>
      <c r="C4" s="56" t="s">
        <v>30</v>
      </c>
      <c r="D4" s="276" t="str">
        <f>Dados!B3</f>
        <v>Montijo/Smashtour</v>
      </c>
      <c r="E4" s="277"/>
      <c r="F4" s="20" t="s">
        <v>26</v>
      </c>
      <c r="G4" s="124" t="str">
        <f>Dados!$B$8</f>
        <v>Verde</v>
      </c>
    </row>
    <row r="5" spans="2:7" s="15" customFormat="1" ht="12" customHeight="1">
      <c r="B5" s="117"/>
      <c r="C5" s="56" t="s">
        <v>34</v>
      </c>
      <c r="D5" s="276" t="str">
        <f>Dados!$B$6</f>
        <v>Bruno Pepe</v>
      </c>
      <c r="E5" s="277"/>
      <c r="F5" s="20"/>
      <c r="G5" s="119">
        <f>Dados!B12</f>
        <v>0</v>
      </c>
    </row>
    <row r="6" spans="2:7" s="15" customFormat="1" ht="12" customHeight="1" thickBot="1">
      <c r="B6" s="120"/>
      <c r="C6" s="121"/>
      <c r="D6" s="278"/>
      <c r="E6" s="279"/>
      <c r="F6" s="122"/>
      <c r="G6" s="123">
        <f>Dados!B13</f>
        <v>0</v>
      </c>
    </row>
    <row r="7" spans="2:7" ht="8.25" customHeight="1">
      <c r="B7" s="31"/>
      <c r="D7" s="32"/>
      <c r="E7" s="33"/>
      <c r="F7" s="34"/>
      <c r="G7" s="35"/>
    </row>
    <row r="8" spans="2:7" ht="33.75" customHeight="1">
      <c r="B8" s="271" t="s">
        <v>36</v>
      </c>
      <c r="C8" s="272"/>
      <c r="D8" s="272"/>
      <c r="E8" s="272"/>
      <c r="F8" s="272"/>
      <c r="G8" s="273"/>
    </row>
    <row r="9" spans="2:4" ht="10.5" customHeight="1">
      <c r="B9" s="36"/>
      <c r="D9" s="37"/>
    </row>
    <row r="10" spans="2:7" ht="24.75" customHeight="1">
      <c r="B10" s="38" t="s">
        <v>6</v>
      </c>
      <c r="C10" s="39" t="s">
        <v>7</v>
      </c>
      <c r="D10" s="40" t="s">
        <v>3</v>
      </c>
      <c r="E10" s="41" t="s">
        <v>4</v>
      </c>
      <c r="F10" s="41" t="s">
        <v>28</v>
      </c>
      <c r="G10" s="41" t="s">
        <v>5</v>
      </c>
    </row>
    <row r="11" spans="2:7" ht="18" customHeight="1">
      <c r="B11" s="16">
        <v>1</v>
      </c>
      <c r="C11" s="17"/>
      <c r="D11" s="254">
        <v>109942</v>
      </c>
      <c r="E11" s="16" t="s">
        <v>74</v>
      </c>
      <c r="F11" s="16">
        <v>1</v>
      </c>
      <c r="G11" s="16" t="s">
        <v>75</v>
      </c>
    </row>
    <row r="12" spans="2:7" ht="18" customHeight="1">
      <c r="B12" s="16">
        <v>2</v>
      </c>
      <c r="C12" s="17"/>
      <c r="D12" s="16">
        <v>117111</v>
      </c>
      <c r="E12" s="16" t="s">
        <v>74</v>
      </c>
      <c r="F12" s="16">
        <v>2</v>
      </c>
      <c r="G12" s="16" t="s">
        <v>76</v>
      </c>
    </row>
    <row r="13" spans="2:7" ht="18" customHeight="1">
      <c r="B13" s="16">
        <v>3</v>
      </c>
      <c r="C13" s="17"/>
      <c r="D13" s="16">
        <v>121288</v>
      </c>
      <c r="E13" s="16" t="s">
        <v>74</v>
      </c>
      <c r="F13" s="16">
        <v>3</v>
      </c>
      <c r="G13" s="16" t="s">
        <v>77</v>
      </c>
    </row>
    <row r="14" spans="2:7" ht="18" customHeight="1">
      <c r="B14" s="16">
        <v>4</v>
      </c>
      <c r="C14" s="17"/>
      <c r="D14" s="16">
        <v>123053</v>
      </c>
      <c r="E14" s="16" t="s">
        <v>79</v>
      </c>
      <c r="F14" s="16">
        <v>4</v>
      </c>
      <c r="G14" s="16" t="s">
        <v>78</v>
      </c>
    </row>
    <row r="15" spans="2:7" ht="18" customHeight="1">
      <c r="B15" s="16">
        <v>5</v>
      </c>
      <c r="C15" s="17"/>
      <c r="D15" s="55" t="s">
        <v>80</v>
      </c>
      <c r="E15" s="55" t="s">
        <v>79</v>
      </c>
      <c r="F15" s="55"/>
      <c r="G15" s="16" t="s">
        <v>81</v>
      </c>
    </row>
    <row r="16" spans="2:7" ht="18" customHeight="1">
      <c r="B16" s="16">
        <v>6</v>
      </c>
      <c r="C16" s="17"/>
      <c r="D16" s="21">
        <v>116935</v>
      </c>
      <c r="E16" s="22" t="s">
        <v>83</v>
      </c>
      <c r="F16" s="22"/>
      <c r="G16" s="22" t="s">
        <v>82</v>
      </c>
    </row>
    <row r="17" spans="2:7" ht="18" customHeight="1">
      <c r="B17" s="16">
        <v>7</v>
      </c>
      <c r="C17" s="17"/>
      <c r="D17" s="21">
        <v>117484</v>
      </c>
      <c r="E17" s="22" t="s">
        <v>83</v>
      </c>
      <c r="F17" s="22"/>
      <c r="G17" s="22" t="s">
        <v>84</v>
      </c>
    </row>
    <row r="18" spans="2:7" ht="18" customHeight="1">
      <c r="B18" s="16">
        <v>8</v>
      </c>
      <c r="C18" s="17"/>
      <c r="D18" s="21">
        <v>125016</v>
      </c>
      <c r="E18" s="22" t="s">
        <v>85</v>
      </c>
      <c r="F18" s="22"/>
      <c r="G18" s="22" t="s">
        <v>86</v>
      </c>
    </row>
    <row r="19" spans="2:7" ht="18" customHeight="1" hidden="1">
      <c r="B19" s="16">
        <v>9</v>
      </c>
      <c r="C19" s="17"/>
      <c r="D19" s="21"/>
      <c r="E19" s="22"/>
      <c r="F19" s="22"/>
      <c r="G19" s="22"/>
    </row>
    <row r="20" spans="2:7" ht="18" customHeight="1" hidden="1">
      <c r="B20" s="16">
        <v>10</v>
      </c>
      <c r="C20" s="17"/>
      <c r="D20" s="21"/>
      <c r="E20" s="22"/>
      <c r="F20" s="22"/>
      <c r="G20" s="22"/>
    </row>
    <row r="21" spans="2:7" ht="18" customHeight="1" hidden="1">
      <c r="B21" s="16">
        <v>11</v>
      </c>
      <c r="C21" s="17"/>
      <c r="D21" s="21"/>
      <c r="E21" s="22"/>
      <c r="F21" s="22"/>
      <c r="G21" s="22"/>
    </row>
    <row r="22" spans="2:7" ht="18" customHeight="1" hidden="1">
      <c r="B22" s="16">
        <v>12</v>
      </c>
      <c r="C22" s="17"/>
      <c r="D22" s="21"/>
      <c r="E22" s="22"/>
      <c r="F22" s="22"/>
      <c r="G22" s="22"/>
    </row>
    <row r="23" spans="2:7" ht="18" customHeight="1" hidden="1">
      <c r="B23" s="16">
        <v>13</v>
      </c>
      <c r="C23" s="17"/>
      <c r="D23" s="21"/>
      <c r="E23" s="22"/>
      <c r="F23" s="22"/>
      <c r="G23" s="22"/>
    </row>
    <row r="24" spans="2:7" ht="18" customHeight="1" hidden="1">
      <c r="B24" s="16">
        <v>14</v>
      </c>
      <c r="C24" s="17"/>
      <c r="D24" s="21"/>
      <c r="E24" s="22"/>
      <c r="F24" s="22"/>
      <c r="G24" s="22"/>
    </row>
    <row r="25" spans="2:7" ht="18" customHeight="1" hidden="1">
      <c r="B25" s="16">
        <v>15</v>
      </c>
      <c r="C25" s="17"/>
      <c r="D25" s="21"/>
      <c r="E25" s="22"/>
      <c r="F25" s="22"/>
      <c r="G25" s="22"/>
    </row>
    <row r="26" spans="2:7" ht="18" customHeight="1" hidden="1">
      <c r="B26" s="16">
        <v>16</v>
      </c>
      <c r="C26" s="17"/>
      <c r="D26" s="21"/>
      <c r="E26" s="22"/>
      <c r="F26" s="22"/>
      <c r="G26" s="22"/>
    </row>
    <row r="27" spans="2:7" ht="18" customHeight="1" hidden="1">
      <c r="B27" s="16">
        <v>17</v>
      </c>
      <c r="C27" s="16"/>
      <c r="D27" s="21"/>
      <c r="E27" s="22"/>
      <c r="F27" s="22"/>
      <c r="G27" s="22"/>
    </row>
    <row r="28" spans="2:7" ht="18" customHeight="1" hidden="1">
      <c r="B28" s="16">
        <v>18</v>
      </c>
      <c r="C28" s="16"/>
      <c r="D28" s="21"/>
      <c r="E28" s="22"/>
      <c r="F28" s="22"/>
      <c r="G28" s="22"/>
    </row>
    <row r="29" spans="2:7" ht="18" customHeight="1" hidden="1">
      <c r="B29" s="16">
        <v>19</v>
      </c>
      <c r="C29" s="16"/>
      <c r="D29" s="21"/>
      <c r="E29" s="22"/>
      <c r="F29" s="22"/>
      <c r="G29" s="22"/>
    </row>
    <row r="30" spans="2:7" ht="18" customHeight="1" hidden="1">
      <c r="B30" s="16">
        <v>20</v>
      </c>
      <c r="C30" s="16"/>
      <c r="D30" s="21"/>
      <c r="E30" s="22"/>
      <c r="F30" s="22"/>
      <c r="G30" s="22"/>
    </row>
    <row r="31" spans="2:7" ht="18" customHeight="1" hidden="1">
      <c r="B31" s="16">
        <v>21</v>
      </c>
      <c r="C31" s="16"/>
      <c r="D31" s="21"/>
      <c r="E31" s="22"/>
      <c r="F31" s="22"/>
      <c r="G31" s="22"/>
    </row>
    <row r="32" spans="2:7" ht="18" customHeight="1" hidden="1">
      <c r="B32" s="16">
        <v>22</v>
      </c>
      <c r="C32" s="16"/>
      <c r="D32" s="21"/>
      <c r="E32" s="22"/>
      <c r="F32" s="22"/>
      <c r="G32" s="22"/>
    </row>
    <row r="33" spans="2:7" ht="18" customHeight="1" hidden="1">
      <c r="B33" s="16">
        <v>23</v>
      </c>
      <c r="C33" s="16"/>
      <c r="D33" s="21"/>
      <c r="E33" s="22"/>
      <c r="F33" s="22"/>
      <c r="G33" s="22"/>
    </row>
    <row r="34" spans="2:7" ht="18" customHeight="1" hidden="1">
      <c r="B34" s="16">
        <v>24</v>
      </c>
      <c r="C34" s="16"/>
      <c r="D34" s="21"/>
      <c r="E34" s="22"/>
      <c r="F34" s="22"/>
      <c r="G34" s="22"/>
    </row>
    <row r="35" spans="2:7" ht="18" customHeight="1" hidden="1">
      <c r="B35" s="16">
        <v>25</v>
      </c>
      <c r="C35" s="16"/>
      <c r="D35" s="21"/>
      <c r="E35" s="22"/>
      <c r="F35" s="22"/>
      <c r="G35" s="22"/>
    </row>
    <row r="36" spans="2:7" ht="18" customHeight="1" hidden="1">
      <c r="B36" s="16">
        <v>26</v>
      </c>
      <c r="C36" s="16"/>
      <c r="D36" s="21"/>
      <c r="E36" s="22"/>
      <c r="F36" s="22"/>
      <c r="G36" s="22"/>
    </row>
    <row r="37" spans="2:7" ht="18" customHeight="1" hidden="1">
      <c r="B37" s="16">
        <v>27</v>
      </c>
      <c r="C37" s="16"/>
      <c r="D37" s="21"/>
      <c r="E37" s="22"/>
      <c r="F37" s="22"/>
      <c r="G37" s="22"/>
    </row>
    <row r="38" spans="2:7" ht="18" customHeight="1" hidden="1">
      <c r="B38" s="16">
        <v>28</v>
      </c>
      <c r="C38" s="16"/>
      <c r="D38" s="21"/>
      <c r="E38" s="22"/>
      <c r="F38" s="22"/>
      <c r="G38" s="22"/>
    </row>
    <row r="39" spans="2:7" ht="18" customHeight="1" hidden="1">
      <c r="B39" s="16">
        <v>29</v>
      </c>
      <c r="C39" s="16"/>
      <c r="D39" s="21"/>
      <c r="E39" s="22"/>
      <c r="F39" s="22"/>
      <c r="G39" s="22"/>
    </row>
    <row r="40" spans="2:7" ht="18" customHeight="1" hidden="1">
      <c r="B40" s="16">
        <v>30</v>
      </c>
      <c r="C40" s="16"/>
      <c r="D40" s="21"/>
      <c r="E40" s="22"/>
      <c r="F40" s="22"/>
      <c r="G40" s="22"/>
    </row>
    <row r="41" spans="2:7" ht="18" customHeight="1" hidden="1">
      <c r="B41" s="16">
        <v>31</v>
      </c>
      <c r="C41" s="16"/>
      <c r="D41" s="21"/>
      <c r="E41" s="22"/>
      <c r="F41" s="22"/>
      <c r="G41" s="22"/>
    </row>
    <row r="42" spans="2:7" ht="18" customHeight="1" hidden="1">
      <c r="B42" s="16">
        <v>32</v>
      </c>
      <c r="C42" s="16"/>
      <c r="D42" s="21"/>
      <c r="E42" s="22"/>
      <c r="F42" s="22"/>
      <c r="G42" s="22"/>
    </row>
    <row r="43" spans="2:7" ht="19.5" customHeight="1" hidden="1">
      <c r="B43" s="16">
        <v>33</v>
      </c>
      <c r="C43" s="16"/>
      <c r="D43" s="21"/>
      <c r="E43" s="22"/>
      <c r="F43" s="22"/>
      <c r="G43" s="22"/>
    </row>
    <row r="44" spans="2:7" ht="19.5" customHeight="1" hidden="1">
      <c r="B44" s="16">
        <v>34</v>
      </c>
      <c r="C44" s="16"/>
      <c r="D44" s="21"/>
      <c r="E44" s="22"/>
      <c r="F44" s="22"/>
      <c r="G44" s="22"/>
    </row>
    <row r="45" spans="2:7" ht="19.5" customHeight="1" hidden="1">
      <c r="B45" s="16">
        <v>35</v>
      </c>
      <c r="C45" s="16"/>
      <c r="D45" s="21"/>
      <c r="E45" s="22"/>
      <c r="F45" s="22"/>
      <c r="G45" s="22"/>
    </row>
    <row r="46" spans="2:7" ht="19.5" customHeight="1" hidden="1">
      <c r="B46" s="16">
        <v>36</v>
      </c>
      <c r="C46" s="16"/>
      <c r="D46" s="21"/>
      <c r="E46" s="22"/>
      <c r="F46" s="22"/>
      <c r="G46" s="22"/>
    </row>
    <row r="47" spans="2:7" ht="19.5" customHeight="1" hidden="1">
      <c r="B47" s="16">
        <v>37</v>
      </c>
      <c r="C47" s="16"/>
      <c r="D47" s="18"/>
      <c r="E47" s="18"/>
      <c r="F47" s="18"/>
      <c r="G47" s="23"/>
    </row>
    <row r="48" spans="2:7" ht="19.5" customHeight="1" hidden="1">
      <c r="B48" s="16">
        <v>38</v>
      </c>
      <c r="C48" s="16"/>
      <c r="D48" s="18"/>
      <c r="E48" s="18"/>
      <c r="F48" s="18"/>
      <c r="G48" s="23"/>
    </row>
    <row r="49" spans="2:7" ht="19.5" customHeight="1" hidden="1">
      <c r="B49" s="16">
        <v>39</v>
      </c>
      <c r="C49" s="16"/>
      <c r="D49" s="18"/>
      <c r="E49" s="18"/>
      <c r="F49" s="18"/>
      <c r="G49" s="23"/>
    </row>
    <row r="50" spans="2:7" ht="19.5" customHeight="1" hidden="1">
      <c r="B50" s="16">
        <v>40</v>
      </c>
      <c r="C50" s="16"/>
      <c r="D50" s="18"/>
      <c r="E50" s="18"/>
      <c r="F50" s="18"/>
      <c r="G50" s="23"/>
    </row>
    <row r="51" spans="2:7" ht="19.5" customHeight="1" hidden="1">
      <c r="B51" s="16">
        <v>41</v>
      </c>
      <c r="C51" s="16"/>
      <c r="D51" s="18"/>
      <c r="E51" s="18"/>
      <c r="F51" s="18"/>
      <c r="G51" s="23"/>
    </row>
    <row r="52" spans="2:7" ht="19.5" customHeight="1" hidden="1">
      <c r="B52" s="16">
        <v>42</v>
      </c>
      <c r="C52" s="16"/>
      <c r="D52" s="18"/>
      <c r="E52" s="18"/>
      <c r="F52" s="18"/>
      <c r="G52" s="23"/>
    </row>
    <row r="53" spans="2:7" ht="19.5" customHeight="1" hidden="1">
      <c r="B53" s="16">
        <v>43</v>
      </c>
      <c r="C53" s="16"/>
      <c r="D53" s="18"/>
      <c r="E53" s="18"/>
      <c r="F53" s="17"/>
      <c r="G53" s="23"/>
    </row>
    <row r="54" spans="2:7" ht="19.5" customHeight="1" hidden="1">
      <c r="B54" s="16">
        <v>44</v>
      </c>
      <c r="C54" s="16"/>
      <c r="D54" s="18"/>
      <c r="E54" s="18"/>
      <c r="F54" s="18"/>
      <c r="G54" s="23"/>
    </row>
    <row r="55" spans="2:7" ht="19.5" customHeight="1" hidden="1">
      <c r="B55" s="16">
        <v>45</v>
      </c>
      <c r="C55" s="16"/>
      <c r="D55" s="18"/>
      <c r="E55" s="18"/>
      <c r="F55" s="18"/>
      <c r="G55" s="23"/>
    </row>
    <row r="56" spans="2:7" ht="19.5" customHeight="1" hidden="1">
      <c r="B56" s="16">
        <v>46</v>
      </c>
      <c r="C56" s="16"/>
      <c r="D56" s="18"/>
      <c r="E56" s="18"/>
      <c r="F56" s="18"/>
      <c r="G56" s="23"/>
    </row>
    <row r="57" spans="2:7" ht="19.5" customHeight="1" hidden="1">
      <c r="B57" s="16">
        <v>47</v>
      </c>
      <c r="C57" s="16"/>
      <c r="D57" s="18"/>
      <c r="E57" s="18"/>
      <c r="F57" s="18"/>
      <c r="G57" s="23"/>
    </row>
    <row r="58" spans="2:7" ht="19.5" customHeight="1" hidden="1">
      <c r="B58" s="16">
        <v>48</v>
      </c>
      <c r="C58" s="16"/>
      <c r="D58" s="18"/>
      <c r="E58" s="18"/>
      <c r="F58" s="18"/>
      <c r="G58" s="23"/>
    </row>
    <row r="59" spans="2:7" ht="19.5" customHeight="1" hidden="1">
      <c r="B59" s="16">
        <v>49</v>
      </c>
      <c r="C59" s="16"/>
      <c r="D59" s="18"/>
      <c r="E59" s="18"/>
      <c r="F59" s="18"/>
      <c r="G59" s="23"/>
    </row>
    <row r="60" spans="2:7" ht="19.5" customHeight="1" hidden="1">
      <c r="B60" s="16">
        <v>50</v>
      </c>
      <c r="C60" s="16"/>
      <c r="D60" s="18"/>
      <c r="E60" s="18"/>
      <c r="F60" s="18"/>
      <c r="G60" s="23"/>
    </row>
    <row r="61" spans="2:7" ht="19.5" customHeight="1" hidden="1">
      <c r="B61" s="16">
        <v>51</v>
      </c>
      <c r="C61" s="16"/>
      <c r="D61" s="18"/>
      <c r="E61" s="18"/>
      <c r="F61" s="18"/>
      <c r="G61" s="23"/>
    </row>
    <row r="62" spans="2:7" ht="19.5" customHeight="1" hidden="1">
      <c r="B62" s="16">
        <v>52</v>
      </c>
      <c r="C62" s="16"/>
      <c r="D62" s="18"/>
      <c r="E62" s="18"/>
      <c r="F62" s="18"/>
      <c r="G62" s="23"/>
    </row>
    <row r="63" spans="2:7" ht="19.5" customHeight="1" hidden="1">
      <c r="B63" s="16">
        <v>53</v>
      </c>
      <c r="C63" s="16"/>
      <c r="D63" s="18"/>
      <c r="E63" s="18"/>
      <c r="F63" s="18"/>
      <c r="G63" s="23"/>
    </row>
    <row r="64" spans="2:7" ht="19.5" customHeight="1" hidden="1">
      <c r="B64" s="16">
        <v>54</v>
      </c>
      <c r="C64" s="16"/>
      <c r="D64" s="18"/>
      <c r="E64" s="18"/>
      <c r="F64" s="18"/>
      <c r="G64" s="23"/>
    </row>
    <row r="65" spans="2:7" ht="19.5" customHeight="1" hidden="1">
      <c r="B65" s="16">
        <v>55</v>
      </c>
      <c r="C65" s="16"/>
      <c r="D65" s="18"/>
      <c r="E65" s="18"/>
      <c r="F65" s="18"/>
      <c r="G65" s="23"/>
    </row>
    <row r="66" spans="2:7" ht="19.5" customHeight="1" hidden="1">
      <c r="B66" s="16">
        <v>56</v>
      </c>
      <c r="C66" s="16"/>
      <c r="D66" s="18"/>
      <c r="E66" s="18"/>
      <c r="F66" s="18"/>
      <c r="G66" s="23"/>
    </row>
    <row r="67" spans="2:7" ht="19.5" customHeight="1" hidden="1">
      <c r="B67" s="16">
        <v>57</v>
      </c>
      <c r="C67" s="16"/>
      <c r="D67" s="18"/>
      <c r="E67" s="18"/>
      <c r="F67" s="18"/>
      <c r="G67" s="23"/>
    </row>
    <row r="68" spans="2:7" ht="19.5" customHeight="1" hidden="1">
      <c r="B68" s="16">
        <v>58</v>
      </c>
      <c r="C68" s="16"/>
      <c r="D68" s="18"/>
      <c r="E68" s="18"/>
      <c r="F68" s="18"/>
      <c r="G68" s="23"/>
    </row>
    <row r="69" spans="2:7" ht="19.5" customHeight="1" hidden="1">
      <c r="B69" s="16">
        <v>59</v>
      </c>
      <c r="C69" s="16"/>
      <c r="D69" s="18"/>
      <c r="E69" s="18"/>
      <c r="F69" s="18"/>
      <c r="G69" s="23"/>
    </row>
    <row r="70" spans="2:7" ht="19.5" customHeight="1" hidden="1">
      <c r="B70" s="16">
        <v>60</v>
      </c>
      <c r="C70" s="16"/>
      <c r="D70" s="18"/>
      <c r="E70" s="18"/>
      <c r="F70" s="18"/>
      <c r="G70" s="23"/>
    </row>
    <row r="71" spans="2:7" ht="19.5" customHeight="1" hidden="1">
      <c r="B71" s="16">
        <v>61</v>
      </c>
      <c r="C71" s="16"/>
      <c r="D71" s="18"/>
      <c r="E71" s="18"/>
      <c r="F71" s="17"/>
      <c r="G71" s="23"/>
    </row>
    <row r="72" spans="2:7" ht="19.5" customHeight="1" hidden="1">
      <c r="B72" s="16">
        <v>62</v>
      </c>
      <c r="C72" s="16"/>
      <c r="D72" s="18"/>
      <c r="E72" s="18"/>
      <c r="F72" s="17"/>
      <c r="G72" s="23"/>
    </row>
    <row r="73" spans="2:7" ht="19.5" customHeight="1" hidden="1">
      <c r="B73" s="16">
        <v>63</v>
      </c>
      <c r="C73" s="16"/>
      <c r="D73" s="18"/>
      <c r="E73" s="18"/>
      <c r="F73" s="17"/>
      <c r="G73" s="23"/>
    </row>
    <row r="74" spans="2:7" ht="19.5" customHeight="1" hidden="1">
      <c r="B74" s="16">
        <v>64</v>
      </c>
      <c r="C74" s="16"/>
      <c r="D74" s="18"/>
      <c r="E74" s="18"/>
      <c r="F74" s="17"/>
      <c r="G74" s="23"/>
    </row>
    <row r="75" spans="2:7" ht="12.75" customHeight="1">
      <c r="B75" s="99">
        <v>100</v>
      </c>
      <c r="C75" s="100"/>
      <c r="D75" s="101" t="s">
        <v>8</v>
      </c>
      <c r="E75" s="101" t="s">
        <v>8</v>
      </c>
      <c r="F75" s="101" t="s">
        <v>8</v>
      </c>
      <c r="G75" s="99" t="s">
        <v>9</v>
      </c>
    </row>
    <row r="76" spans="2:7" ht="12.75" customHeight="1">
      <c r="B76" s="14"/>
      <c r="C76" s="14"/>
      <c r="D76" s="4"/>
      <c r="E76" s="42"/>
      <c r="F76" s="43"/>
      <c r="G76" s="43"/>
    </row>
    <row r="77" spans="2:7" ht="12.75" customHeight="1" hidden="1">
      <c r="B77" s="14"/>
      <c r="C77" s="14"/>
      <c r="D77" s="4"/>
      <c r="E77" s="42"/>
      <c r="F77" s="43"/>
      <c r="G77" s="43"/>
    </row>
    <row r="78" spans="2:7" ht="12.75" hidden="1">
      <c r="B78" s="14"/>
      <c r="C78" s="14"/>
      <c r="D78" s="4"/>
      <c r="E78" s="42"/>
      <c r="F78" s="43"/>
      <c r="G78" s="43"/>
    </row>
    <row r="79" spans="2:7" ht="12.75" hidden="1">
      <c r="B79" s="14"/>
      <c r="C79" s="14"/>
      <c r="D79" s="4"/>
      <c r="E79" s="42"/>
      <c r="F79" s="43"/>
      <c r="G79" s="43"/>
    </row>
    <row r="80" spans="2:7" ht="12.75" hidden="1">
      <c r="B80" s="14"/>
      <c r="C80" s="14"/>
      <c r="D80" s="4"/>
      <c r="E80" s="42"/>
      <c r="F80" s="43"/>
      <c r="G80" s="43"/>
    </row>
    <row r="81" spans="2:7" ht="12.75">
      <c r="B81" s="14"/>
      <c r="C81" s="14"/>
      <c r="D81" s="4"/>
      <c r="E81" s="42"/>
      <c r="F81" s="43"/>
      <c r="G81" s="43"/>
    </row>
    <row r="82" spans="2:7" ht="12.75">
      <c r="B82" s="14"/>
      <c r="C82" s="14"/>
      <c r="D82" s="4"/>
      <c r="E82" s="42"/>
      <c r="F82" s="43"/>
      <c r="G82" s="43"/>
    </row>
    <row r="83" ht="12.75"/>
    <row r="84" ht="12.75"/>
    <row r="85" ht="12.75"/>
  </sheetData>
  <sheetProtection sheet="1" objects="1" scenarios="1"/>
  <mergeCells count="6">
    <mergeCell ref="B8:G8"/>
    <mergeCell ref="D2:E2"/>
    <mergeCell ref="D3:E3"/>
    <mergeCell ref="D4:E4"/>
    <mergeCell ref="D5:E5"/>
    <mergeCell ref="D6:E6"/>
  </mergeCells>
  <printOptions horizontalCentered="1"/>
  <pageMargins left="0.7480314960629921" right="0.7480314960629921" top="0.44" bottom="0.3937007874015748" header="0" footer="0"/>
  <pageSetup horizontalDpi="300" verticalDpi="300" orientation="landscape" paperSize="9" scale="105" r:id="rId4"/>
  <headerFooter alignWithMargins="0">
    <oddFooter>&amp;LQuadros 2013 - Smash Tour - DFM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76">
    <tabColor rgb="FF00B0F0"/>
  </sheetPr>
  <dimension ref="A1:U299"/>
  <sheetViews>
    <sheetView showGridLines="0" showZeros="0" tabSelected="1" showOutlineSymbol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5.421875" style="1" customWidth="1"/>
    <col min="2" max="2" width="3.7109375" style="25" customWidth="1"/>
    <col min="3" max="3" width="3.7109375" style="54" customWidth="1"/>
    <col min="4" max="4" width="7.00390625" style="25" bestFit="1" customWidth="1"/>
    <col min="5" max="5" width="6.7109375" style="13" customWidth="1"/>
    <col min="6" max="6" width="2.7109375" style="2" customWidth="1"/>
    <col min="7" max="7" width="3.7109375" style="4" hidden="1" customWidth="1"/>
    <col min="8" max="8" width="6.7109375" style="5" customWidth="1"/>
    <col min="9" max="9" width="6.7109375" style="2" customWidth="1"/>
    <col min="10" max="10" width="3.7109375" style="2" customWidth="1"/>
    <col min="11" max="11" width="4.7109375" style="2" customWidth="1"/>
    <col min="12" max="12" width="10.7109375" style="6" hidden="1" customWidth="1"/>
    <col min="13" max="14" width="10.7109375" style="3" hidden="1" customWidth="1"/>
    <col min="15" max="15" width="12.7109375" style="3" customWidth="1"/>
    <col min="16" max="16" width="8.28125" style="3" customWidth="1"/>
    <col min="17" max="17" width="12.7109375" style="3" customWidth="1"/>
    <col min="18" max="18" width="15.7109375" style="1" customWidth="1"/>
    <col min="19" max="19" width="3.28125" style="1" customWidth="1"/>
    <col min="20" max="16384" width="9.140625" style="1" customWidth="1"/>
  </cols>
  <sheetData>
    <row r="1" spans="2:17" s="14" customFormat="1" ht="163.5" customHeight="1" thickBot="1">
      <c r="B1"/>
      <c r="D1" s="24"/>
      <c r="E1" s="11"/>
      <c r="F1" s="15"/>
      <c r="G1" s="44"/>
      <c r="H1" s="15"/>
      <c r="J1" s="20"/>
      <c r="K1" s="60"/>
      <c r="L1" s="60"/>
      <c r="M1" s="60"/>
      <c r="N1" s="60"/>
      <c r="O1" s="20"/>
      <c r="P1" s="61"/>
      <c r="Q1" s="61"/>
    </row>
    <row r="2" spans="2:19" s="14" customFormat="1" ht="19.5" customHeight="1">
      <c r="B2"/>
      <c r="C2" s="280" t="s">
        <v>0</v>
      </c>
      <c r="D2" s="280"/>
      <c r="E2" s="280"/>
      <c r="F2" s="281"/>
      <c r="G2" s="64"/>
      <c r="H2" s="314" t="str">
        <f>Dados!$B$1</f>
        <v>Clube Ténis do Montijo</v>
      </c>
      <c r="I2" s="315"/>
      <c r="J2" s="315"/>
      <c r="K2" s="315"/>
      <c r="L2" s="315"/>
      <c r="M2" s="315"/>
      <c r="N2" s="315"/>
      <c r="O2" s="315"/>
      <c r="P2" s="69" t="s">
        <v>2</v>
      </c>
      <c r="Q2" s="286" t="str">
        <f>Dados!$B$5</f>
        <v>Montijo</v>
      </c>
      <c r="R2" s="287"/>
      <c r="S2"/>
    </row>
    <row r="3" spans="2:19" s="14" customFormat="1" ht="19.5" customHeight="1">
      <c r="B3"/>
      <c r="C3" s="282" t="s">
        <v>11</v>
      </c>
      <c r="D3" s="282"/>
      <c r="E3" s="282"/>
      <c r="F3" s="283"/>
      <c r="G3" s="63"/>
      <c r="H3" s="316" t="str">
        <f>Dados!$B$2</f>
        <v>Associação de Ténis de Setúbal</v>
      </c>
      <c r="I3" s="316"/>
      <c r="J3" s="316"/>
      <c r="K3" s="316"/>
      <c r="L3" s="316"/>
      <c r="M3" s="316"/>
      <c r="N3" s="316"/>
      <c r="O3" s="316"/>
      <c r="P3" s="70" t="s">
        <v>1</v>
      </c>
      <c r="Q3" s="288" t="str">
        <f>Dados!$B$4</f>
        <v>6 e 7 de Junho</v>
      </c>
      <c r="R3" s="289"/>
      <c r="S3"/>
    </row>
    <row r="4" spans="2:19" s="14" customFormat="1" ht="19.5" customHeight="1">
      <c r="B4"/>
      <c r="C4" s="282" t="s">
        <v>30</v>
      </c>
      <c r="D4" s="282"/>
      <c r="E4" s="282"/>
      <c r="F4" s="283"/>
      <c r="G4" s="63"/>
      <c r="H4" s="316" t="str">
        <f>Dados!$B$3</f>
        <v>Montijo/Smashtour</v>
      </c>
      <c r="I4" s="316"/>
      <c r="J4" s="316"/>
      <c r="K4" s="316"/>
      <c r="L4" s="316"/>
      <c r="M4" s="316"/>
      <c r="N4" s="316"/>
      <c r="O4" s="316"/>
      <c r="P4" s="70" t="s">
        <v>26</v>
      </c>
      <c r="Q4" s="290" t="str">
        <f>Inscrições!$G$4</f>
        <v>Verde</v>
      </c>
      <c r="R4" s="291"/>
      <c r="S4"/>
    </row>
    <row r="5" spans="2:19" s="14" customFormat="1" ht="19.5" customHeight="1" thickBot="1">
      <c r="B5"/>
      <c r="C5" s="284" t="s">
        <v>34</v>
      </c>
      <c r="D5" s="284"/>
      <c r="E5" s="284"/>
      <c r="F5" s="285"/>
      <c r="G5" s="65"/>
      <c r="H5" s="292" t="str">
        <f>Dados!$B$6</f>
        <v>Bruno Pepe</v>
      </c>
      <c r="I5" s="292"/>
      <c r="J5" s="292"/>
      <c r="K5" s="292"/>
      <c r="L5" s="292"/>
      <c r="M5" s="292"/>
      <c r="N5" s="292"/>
      <c r="O5" s="292"/>
      <c r="P5" s="71"/>
      <c r="Q5" s="112"/>
      <c r="R5" s="173"/>
      <c r="S5"/>
    </row>
    <row r="6" spans="2:19" s="14" customFormat="1" ht="19.5" customHeight="1">
      <c r="B6"/>
      <c r="D6" s="24"/>
      <c r="E6" s="11"/>
      <c r="F6" s="15"/>
      <c r="G6" s="44"/>
      <c r="H6" s="68"/>
      <c r="I6" s="67"/>
      <c r="J6" s="66"/>
      <c r="K6" s="108"/>
      <c r="L6" s="109"/>
      <c r="M6" s="110"/>
      <c r="N6" s="67"/>
      <c r="O6" s="111"/>
      <c r="P6" s="47"/>
      <c r="Q6" s="47"/>
      <c r="S6"/>
    </row>
    <row r="7" spans="2:19" s="49" customFormat="1" ht="12.7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s="14" customFormat="1" ht="12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9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2:19" ht="19.5" customHeight="1">
      <c r="B10" s="49"/>
      <c r="C10" s="313" t="s">
        <v>35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57"/>
    </row>
    <row r="11" spans="2:19" ht="19.5" customHeight="1">
      <c r="B11" s="24"/>
      <c r="C11" s="14"/>
      <c r="D11" s="12"/>
      <c r="E11" s="14"/>
      <c r="F11" s="14"/>
      <c r="G11" s="14"/>
      <c r="H11" s="14"/>
      <c r="I11" s="14"/>
      <c r="J11" s="30"/>
      <c r="K11" s="46"/>
      <c r="L11" s="47"/>
      <c r="M11" s="48"/>
      <c r="N11" s="14"/>
      <c r="O11" s="19"/>
      <c r="P11" s="47"/>
      <c r="Q11" s="47"/>
      <c r="R11" s="14"/>
      <c r="S11" s="42"/>
    </row>
    <row r="12" spans="2:19" ht="19.5" customHeight="1">
      <c r="B12" s="27"/>
      <c r="C12" s="295" t="s">
        <v>12</v>
      </c>
      <c r="D12" s="296"/>
      <c r="E12" s="296"/>
      <c r="F12" s="296"/>
      <c r="G12" s="296"/>
      <c r="H12" s="296"/>
      <c r="I12" s="297"/>
      <c r="J12" s="50"/>
      <c r="K12" s="73" t="s">
        <v>19</v>
      </c>
      <c r="L12" s="73" t="s">
        <v>13</v>
      </c>
      <c r="M12" s="73" t="s">
        <v>14</v>
      </c>
      <c r="N12" s="73" t="s">
        <v>33</v>
      </c>
      <c r="O12" s="301" t="s">
        <v>15</v>
      </c>
      <c r="P12" s="302"/>
      <c r="Q12" s="303"/>
      <c r="R12" s="73" t="s">
        <v>16</v>
      </c>
      <c r="S12" s="7"/>
    </row>
    <row r="13" spans="3:19" ht="19.5" customHeight="1">
      <c r="C13" s="298"/>
      <c r="D13" s="299"/>
      <c r="E13" s="299"/>
      <c r="F13" s="299"/>
      <c r="G13" s="299"/>
      <c r="H13" s="299"/>
      <c r="I13" s="300"/>
      <c r="J13" s="50"/>
      <c r="K13" s="51"/>
      <c r="L13" s="51"/>
      <c r="M13" s="51"/>
      <c r="N13" s="51"/>
      <c r="O13" s="94"/>
      <c r="P13" s="50"/>
      <c r="Q13" s="94"/>
      <c r="R13" s="51"/>
      <c r="S13" s="7"/>
    </row>
    <row r="14" spans="2:19" ht="19.5" customHeight="1">
      <c r="B14" s="52"/>
      <c r="C14" s="74" t="s">
        <v>27</v>
      </c>
      <c r="D14" s="41" t="s">
        <v>20</v>
      </c>
      <c r="E14" s="304" t="s">
        <v>4</v>
      </c>
      <c r="F14" s="304"/>
      <c r="G14" s="75" t="s">
        <v>29</v>
      </c>
      <c r="H14" s="305" t="s">
        <v>5</v>
      </c>
      <c r="I14" s="305"/>
      <c r="J14" s="50"/>
      <c r="K14" s="86">
        <v>1</v>
      </c>
      <c r="L14" s="87"/>
      <c r="M14" s="87"/>
      <c r="N14" s="86" t="s">
        <v>21</v>
      </c>
      <c r="O14" s="88" t="str">
        <f>H15</f>
        <v>Miguel Peixinho</v>
      </c>
      <c r="P14" s="86" t="s">
        <v>17</v>
      </c>
      <c r="Q14" s="88" t="str">
        <f>H18</f>
        <v>Vasco Baltasar</v>
      </c>
      <c r="R14" s="89"/>
      <c r="S14" s="58"/>
    </row>
    <row r="15" spans="2:19" ht="19.5" customHeight="1">
      <c r="B15" s="26">
        <v>1</v>
      </c>
      <c r="C15" s="76">
        <v>1</v>
      </c>
      <c r="D15" s="77">
        <f ca="1">IF(ISERROR(VLOOKUP(CELL("contents",$B15),Inscrições!$B$11:$G$934,3,FALSE)),"",VLOOKUP(CELL("contents",$B15),Inscrições!$B$11:$G$934,3,FALSE))</f>
        <v>109942</v>
      </c>
      <c r="E15" s="293" t="str">
        <f ca="1">IF(ISERROR(VLOOKUP(CELL("contents",$D15),Inscrições!$D$11:$G$934,2,FALSE)),"",VLOOKUP(CELL("contents",$D15),Inscrições!$D$11:$G$934,2,FALSE))</f>
        <v>Clube Ténis Montijo</v>
      </c>
      <c r="F15" s="294"/>
      <c r="G15" s="78">
        <f ca="1">IF(ISERROR(VLOOKUP(CELL("contents",$D15),Inscrições!$D$11:$G$934,3,FALSE)),"",VLOOKUP(CELL("contents",$D15),Inscrições!$D$11:$G$934,3,FALSE))</f>
        <v>1</v>
      </c>
      <c r="H15" s="293" t="str">
        <f ca="1">IF(ISERROR(VLOOKUP(CELL("contents",$D15),Inscrições!$D$11:$G$934,4,FALSE)),"",VLOOKUP(CELL("contents",$D15),Inscrições!$D$11:$G$934,4,FALSE))</f>
        <v>Miguel Peixinho</v>
      </c>
      <c r="I15" s="294"/>
      <c r="J15" s="50"/>
      <c r="K15" s="90">
        <v>2</v>
      </c>
      <c r="L15" s="91"/>
      <c r="M15" s="91"/>
      <c r="N15" s="90" t="s">
        <v>21</v>
      </c>
      <c r="O15" s="92" t="str">
        <f>H16</f>
        <v>Guilherme Silva</v>
      </c>
      <c r="P15" s="90" t="s">
        <v>17</v>
      </c>
      <c r="Q15" s="92" t="str">
        <f>H17</f>
        <v>Alexandre Grade</v>
      </c>
      <c r="R15" s="93"/>
      <c r="S15" s="58"/>
    </row>
    <row r="16" spans="2:19" ht="19.5" customHeight="1">
      <c r="B16" s="53">
        <v>4</v>
      </c>
      <c r="C16" s="79">
        <v>2</v>
      </c>
      <c r="D16" s="80">
        <f ca="1">IF(ISERROR(VLOOKUP(CELL("contents",$B16),Inscrições!$B$11:$G$934,3,FALSE)),"",VLOOKUP(CELL("contents",$B16),Inscrições!$B$11:$G$934,3,FALSE))</f>
        <v>123053</v>
      </c>
      <c r="E16" s="306" t="str">
        <f ca="1">IF(ISERROR(VLOOKUP(CELL("contents",$D16),Inscrições!$D$11:$G$934,2,FALSE)),"",VLOOKUP(CELL("contents",$D16),Inscrições!$D$11:$G$934,2,FALSE))</f>
        <v>META</v>
      </c>
      <c r="F16" s="307"/>
      <c r="G16" s="81">
        <f ca="1">IF(ISERROR(VLOOKUP(CELL("contents",$D16),Inscrições!$D$11:$G$934,3,FALSE)),"",VLOOKUP(CELL("contents",$D16),Inscrições!$D$11:$G$934,3,FALSE))</f>
        <v>4</v>
      </c>
      <c r="H16" s="306" t="str">
        <f ca="1">IF(ISERROR(VLOOKUP(CELL("contents",$D16),Inscrições!$D$11:$G$934,4,FALSE)),"",VLOOKUP(CELL("contents",$D16),Inscrições!$D$11:$G$934,4,FALSE))</f>
        <v>Guilherme Silva</v>
      </c>
      <c r="I16" s="307"/>
      <c r="J16" s="50"/>
      <c r="K16" s="86">
        <v>3</v>
      </c>
      <c r="L16" s="87"/>
      <c r="M16" s="87"/>
      <c r="N16" s="86" t="s">
        <v>22</v>
      </c>
      <c r="O16" s="88" t="str">
        <f>H18</f>
        <v>Vasco Baltasar</v>
      </c>
      <c r="P16" s="86" t="s">
        <v>17</v>
      </c>
      <c r="Q16" s="88" t="str">
        <f>H17</f>
        <v>Alexandre Grade</v>
      </c>
      <c r="R16" s="89"/>
      <c r="S16" s="58"/>
    </row>
    <row r="17" spans="2:19" ht="19.5" customHeight="1">
      <c r="B17" s="53">
        <v>3</v>
      </c>
      <c r="C17" s="82">
        <v>3</v>
      </c>
      <c r="D17" s="80">
        <f ca="1">IF(ISERROR(VLOOKUP(CELL("contents",$B17),Inscrições!$B$11:$G$934,3,FALSE)),"",VLOOKUP(CELL("contents",$B17),Inscrições!$B$11:$G$934,3,FALSE))</f>
        <v>121288</v>
      </c>
      <c r="E17" s="306" t="str">
        <f ca="1">IF(ISERROR(VLOOKUP(CELL("contents",$D17),Inscrições!$D$11:$G$934,2,FALSE)),"",VLOOKUP(CELL("contents",$D17),Inscrições!$D$11:$G$934,2,FALSE))</f>
        <v>Clube Ténis Montijo</v>
      </c>
      <c r="F17" s="307"/>
      <c r="G17" s="81">
        <f ca="1">IF(ISERROR(VLOOKUP(CELL("contents",$D17),Inscrições!$D$11:$G$934,3,FALSE)),"",VLOOKUP(CELL("contents",$D17),Inscrições!$D$11:$G$934,3,FALSE))</f>
        <v>3</v>
      </c>
      <c r="H17" s="306" t="str">
        <f ca="1">IF(ISERROR(VLOOKUP(CELL("contents",$D17),Inscrições!$D$11:$G$934,4,FALSE)),"",VLOOKUP(CELL("contents",$D17),Inscrições!$D$11:$G$934,4,FALSE))</f>
        <v>Alexandre Grade</v>
      </c>
      <c r="I17" s="307"/>
      <c r="J17" s="50"/>
      <c r="K17" s="90">
        <v>4</v>
      </c>
      <c r="L17" s="91"/>
      <c r="M17" s="91"/>
      <c r="N17" s="90" t="s">
        <v>22</v>
      </c>
      <c r="O17" s="92" t="str">
        <f>H15</f>
        <v>Miguel Peixinho</v>
      </c>
      <c r="P17" s="90" t="s">
        <v>17</v>
      </c>
      <c r="Q17" s="92" t="str">
        <f>H16</f>
        <v>Guilherme Silva</v>
      </c>
      <c r="R17" s="93"/>
      <c r="S17" s="58"/>
    </row>
    <row r="18" spans="2:19" ht="19.5" customHeight="1">
      <c r="B18" s="53">
        <v>6</v>
      </c>
      <c r="C18" s="83">
        <v>4</v>
      </c>
      <c r="D18" s="84">
        <f ca="1">IF(ISERROR(VLOOKUP(CELL("contents",$B18),Inscrições!$B$11:$G$934,3,FALSE)),"",VLOOKUP(CELL("contents",$B18),Inscrições!$B$11:$G$934,3,FALSE))</f>
        <v>116935</v>
      </c>
      <c r="E18" s="308" t="str">
        <f ca="1">IF(ISERROR(VLOOKUP(CELL("contents",$D18),Inscrições!$D$11:$G$934,2,FALSE)),"",VLOOKUP(CELL("contents",$D18),Inscrições!$D$11:$G$934,2,FALSE))</f>
        <v>GD Fabril TC</v>
      </c>
      <c r="F18" s="309"/>
      <c r="G18" s="85">
        <f ca="1">IF(ISERROR(VLOOKUP(CELL("contents",$D18),Inscrições!$D$11:$G$934,3,FALSE)),"",VLOOKUP(CELL("contents",$D18),Inscrições!$D$11:$G$934,3,FALSE))</f>
        <v>0</v>
      </c>
      <c r="H18" s="308" t="str">
        <f ca="1">IF(ISERROR(VLOOKUP(CELL("contents",$D18),Inscrições!$D$11:$G$934,4,FALSE)),"",VLOOKUP(CELL("contents",$D18),Inscrições!$D$11:$G$934,4,FALSE))</f>
        <v>Vasco Baltasar</v>
      </c>
      <c r="I18" s="309"/>
      <c r="J18" s="50"/>
      <c r="K18" s="86">
        <v>5</v>
      </c>
      <c r="L18" s="87"/>
      <c r="M18" s="87"/>
      <c r="N18" s="86" t="s">
        <v>23</v>
      </c>
      <c r="O18" s="88" t="str">
        <f>H16</f>
        <v>Guilherme Silva</v>
      </c>
      <c r="P18" s="86" t="s">
        <v>17</v>
      </c>
      <c r="Q18" s="88" t="str">
        <f>H18</f>
        <v>Vasco Baltasar</v>
      </c>
      <c r="R18" s="89"/>
      <c r="S18" s="58"/>
    </row>
    <row r="19" spans="2:19" ht="19.5" customHeight="1">
      <c r="B19" s="52"/>
      <c r="C19" s="310"/>
      <c r="D19" s="311"/>
      <c r="E19" s="311"/>
      <c r="F19" s="311"/>
      <c r="G19" s="311"/>
      <c r="H19" s="311"/>
      <c r="I19" s="312"/>
      <c r="J19" s="50"/>
      <c r="K19" s="90">
        <v>6</v>
      </c>
      <c r="L19" s="91"/>
      <c r="M19" s="91"/>
      <c r="N19" s="90" t="s">
        <v>23</v>
      </c>
      <c r="O19" s="92" t="str">
        <f>H17</f>
        <v>Alexandre Grade</v>
      </c>
      <c r="P19" s="90" t="s">
        <v>17</v>
      </c>
      <c r="Q19" s="92" t="str">
        <f>H15</f>
        <v>Miguel Peixinho</v>
      </c>
      <c r="R19" s="93"/>
      <c r="S19" s="58"/>
    </row>
    <row r="20" spans="2:19" ht="19.5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2:19" ht="19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2:19" ht="19.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2:19" ht="19.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9.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2:19" ht="19.5" customHeight="1">
      <c r="B25" s="52"/>
      <c r="C25" s="295" t="s">
        <v>18</v>
      </c>
      <c r="D25" s="296"/>
      <c r="E25" s="296"/>
      <c r="F25" s="296"/>
      <c r="G25" s="296"/>
      <c r="H25" s="296"/>
      <c r="I25" s="297"/>
      <c r="J25" s="50"/>
      <c r="K25" s="73" t="s">
        <v>19</v>
      </c>
      <c r="L25" s="73" t="s">
        <v>13</v>
      </c>
      <c r="M25" s="73" t="s">
        <v>14</v>
      </c>
      <c r="N25" s="73" t="s">
        <v>33</v>
      </c>
      <c r="O25" s="301" t="s">
        <v>15</v>
      </c>
      <c r="P25" s="302"/>
      <c r="Q25" s="303"/>
      <c r="R25" s="73" t="s">
        <v>16</v>
      </c>
      <c r="S25" s="7"/>
    </row>
    <row r="26" spans="3:19" ht="19.5" customHeight="1">
      <c r="C26" s="298"/>
      <c r="D26" s="299"/>
      <c r="E26" s="299"/>
      <c r="F26" s="299"/>
      <c r="G26" s="299"/>
      <c r="H26" s="299"/>
      <c r="I26" s="300"/>
      <c r="J26" s="50"/>
      <c r="K26" s="51"/>
      <c r="L26" s="51"/>
      <c r="M26" s="51"/>
      <c r="N26" s="51"/>
      <c r="O26" s="50"/>
      <c r="P26" s="50"/>
      <c r="Q26" s="50"/>
      <c r="R26" s="51"/>
      <c r="S26" s="7"/>
    </row>
    <row r="27" spans="2:19" ht="19.5" customHeight="1">
      <c r="B27" s="52"/>
      <c r="C27" s="74" t="s">
        <v>27</v>
      </c>
      <c r="D27" s="41" t="s">
        <v>20</v>
      </c>
      <c r="E27" s="304" t="s">
        <v>4</v>
      </c>
      <c r="F27" s="304"/>
      <c r="G27" s="75" t="s">
        <v>29</v>
      </c>
      <c r="H27" s="305" t="s">
        <v>5</v>
      </c>
      <c r="I27" s="305"/>
      <c r="J27" s="50"/>
      <c r="K27" s="86">
        <v>1</v>
      </c>
      <c r="L27" s="87"/>
      <c r="M27" s="87"/>
      <c r="N27" s="86" t="s">
        <v>21</v>
      </c>
      <c r="O27" s="88" t="str">
        <f>H28</f>
        <v>Simão Cunha</v>
      </c>
      <c r="P27" s="86" t="s">
        <v>17</v>
      </c>
      <c r="Q27" s="88" t="str">
        <f>H31</f>
        <v>Guilherme Vidal</v>
      </c>
      <c r="R27" s="89"/>
      <c r="S27" s="58"/>
    </row>
    <row r="28" spans="2:19" s="49" customFormat="1" ht="19.5" customHeight="1">
      <c r="B28" s="26">
        <v>2</v>
      </c>
      <c r="C28" s="76">
        <v>1</v>
      </c>
      <c r="D28" s="77">
        <f ca="1">IF(ISERROR(VLOOKUP(CELL("contents",$B28),Inscrições!$B$11:$G$934,3,FALSE)),"",VLOOKUP(CELL("contents",$B28),Inscrições!$B$11:$G$934,3,FALSE))</f>
        <v>117111</v>
      </c>
      <c r="E28" s="293" t="str">
        <f ca="1">IF(ISERROR(VLOOKUP(CELL("contents",$D28),Inscrições!$D$11:$G$934,2,FALSE)),"",VLOOKUP(CELL("contents",$D28),Inscrições!$D$11:$G$934,2,FALSE))</f>
        <v>Clube Ténis Montijo</v>
      </c>
      <c r="F28" s="294"/>
      <c r="G28" s="78">
        <f ca="1">IF(ISERROR(VLOOKUP(CELL("contents",$D28),Inscrições!$D$11:$G$934,3,FALSE)),"",VLOOKUP(CELL("contents",$D28),Inscrições!$D$11:$G$934,3,FALSE))</f>
        <v>2</v>
      </c>
      <c r="H28" s="293" t="str">
        <f ca="1">IF(ISERROR(VLOOKUP(CELL("contents",$D28),Inscrições!$D$11:$G$934,4,FALSE)),"",VLOOKUP(CELL("contents",$D28),Inscrições!$D$11:$G$934,4,FALSE))</f>
        <v>Simão Cunha</v>
      </c>
      <c r="I28" s="294"/>
      <c r="J28" s="50"/>
      <c r="K28" s="90">
        <v>2</v>
      </c>
      <c r="L28" s="91"/>
      <c r="M28" s="91"/>
      <c r="N28" s="90" t="s">
        <v>21</v>
      </c>
      <c r="O28" s="92" t="str">
        <f>H29</f>
        <v>Carolina Silva</v>
      </c>
      <c r="P28" s="90" t="s">
        <v>17</v>
      </c>
      <c r="Q28" s="92" t="str">
        <f>H30</f>
        <v>Gustavo Braga</v>
      </c>
      <c r="R28" s="93"/>
      <c r="S28" s="58"/>
    </row>
    <row r="29" spans="2:19" ht="19.5" customHeight="1">
      <c r="B29" s="53">
        <v>5</v>
      </c>
      <c r="C29" s="79">
        <v>2</v>
      </c>
      <c r="D29" s="80" t="str">
        <f ca="1">IF(ISERROR(VLOOKUP(CELL("contents",$B29),Inscrições!$B$11:$G$934,3,FALSE)),"",VLOOKUP(CELL("contents",$B29),Inscrições!$B$11:$G$934,3,FALSE))</f>
        <v>123054</v>
      </c>
      <c r="E29" s="306" t="str">
        <f ca="1">IF(ISERROR(VLOOKUP(CELL("contents",$D29),Inscrições!$D$11:$G$934,2,FALSE)),"",VLOOKUP(CELL("contents",$D29),Inscrições!$D$11:$G$934,2,FALSE))</f>
        <v>META</v>
      </c>
      <c r="F29" s="307"/>
      <c r="G29" s="81">
        <f ca="1">IF(ISERROR(VLOOKUP(CELL("contents",$D29),Inscrições!$D$11:$G$934,3,FALSE)),"",VLOOKUP(CELL("contents",$D29),Inscrições!$D$11:$G$934,3,FALSE))</f>
        <v>0</v>
      </c>
      <c r="H29" s="306" t="str">
        <f ca="1">IF(ISERROR(VLOOKUP(CELL("contents",$D29),Inscrições!$D$11:$G$934,4,FALSE)),"",VLOOKUP(CELL("contents",$D29),Inscrições!$D$11:$G$934,4,FALSE))</f>
        <v>Carolina Silva</v>
      </c>
      <c r="I29" s="307"/>
      <c r="J29" s="50"/>
      <c r="K29" s="86">
        <v>3</v>
      </c>
      <c r="L29" s="87"/>
      <c r="M29" s="87"/>
      <c r="N29" s="86" t="s">
        <v>22</v>
      </c>
      <c r="O29" s="88" t="str">
        <f>H31</f>
        <v>Guilherme Vidal</v>
      </c>
      <c r="P29" s="86" t="s">
        <v>17</v>
      </c>
      <c r="Q29" s="88" t="str">
        <f>H30</f>
        <v>Gustavo Braga</v>
      </c>
      <c r="R29" s="89"/>
      <c r="S29" s="58"/>
    </row>
    <row r="30" spans="2:19" ht="19.5" customHeight="1">
      <c r="B30" s="53">
        <v>7</v>
      </c>
      <c r="C30" s="82">
        <v>3</v>
      </c>
      <c r="D30" s="80">
        <f ca="1">IF(ISERROR(VLOOKUP(CELL("contents",$B30),Inscrições!$B$11:$G$934,3,FALSE)),"",VLOOKUP(CELL("contents",$B30),Inscrições!$B$11:$G$934,3,FALSE))</f>
        <v>117484</v>
      </c>
      <c r="E30" s="306" t="str">
        <f ca="1">IF(ISERROR(VLOOKUP(CELL("contents",$D30),Inscrições!$D$11:$G$934,2,FALSE)),"",VLOOKUP(CELL("contents",$D30),Inscrições!$D$11:$G$934,2,FALSE))</f>
        <v>GD Fabril TC</v>
      </c>
      <c r="F30" s="307"/>
      <c r="G30" s="81">
        <f ca="1">IF(ISERROR(VLOOKUP(CELL("contents",$D30),Inscrições!$D$11:$G$934,3,FALSE)),"",VLOOKUP(CELL("contents",$D30),Inscrições!$D$11:$G$934,3,FALSE))</f>
        <v>0</v>
      </c>
      <c r="H30" s="306" t="str">
        <f ca="1">IF(ISERROR(VLOOKUP(CELL("contents",$D30),Inscrições!$D$11:$G$934,4,FALSE)),"",VLOOKUP(CELL("contents",$D30),Inscrições!$D$11:$G$934,4,FALSE))</f>
        <v>Gustavo Braga</v>
      </c>
      <c r="I30" s="307"/>
      <c r="J30" s="50"/>
      <c r="K30" s="90">
        <v>4</v>
      </c>
      <c r="L30" s="91"/>
      <c r="M30" s="91"/>
      <c r="N30" s="90" t="s">
        <v>22</v>
      </c>
      <c r="O30" s="92" t="str">
        <f>H28</f>
        <v>Simão Cunha</v>
      </c>
      <c r="P30" s="90" t="s">
        <v>17</v>
      </c>
      <c r="Q30" s="92" t="str">
        <f>H29</f>
        <v>Carolina Silva</v>
      </c>
      <c r="R30" s="93"/>
      <c r="S30" s="58"/>
    </row>
    <row r="31" spans="2:19" ht="19.5" customHeight="1">
      <c r="B31" s="53">
        <v>8</v>
      </c>
      <c r="C31" s="83">
        <v>4</v>
      </c>
      <c r="D31" s="84">
        <f ca="1">IF(ISERROR(VLOOKUP(CELL("contents",$B31),Inscrições!$B$11:$G$934,3,FALSE)),"",VLOOKUP(CELL("contents",$B31),Inscrições!$B$11:$G$934,3,FALSE))</f>
        <v>125016</v>
      </c>
      <c r="E31" s="308" t="str">
        <f ca="1">IF(ISERROR(VLOOKUP(CELL("contents",$D31),Inscrições!$D$11:$G$934,2,FALSE)),"",VLOOKUP(CELL("contents",$D31),Inscrições!$D$11:$G$934,2,FALSE))</f>
        <v>Aquafitnss TC</v>
      </c>
      <c r="F31" s="309"/>
      <c r="G31" s="85">
        <f ca="1">IF(ISERROR(VLOOKUP(CELL("contents",$D31),Inscrições!$D$11:$G$934,3,FALSE)),"",VLOOKUP(CELL("contents",$D31),Inscrições!$D$11:$G$934,3,FALSE))</f>
        <v>0</v>
      </c>
      <c r="H31" s="308" t="str">
        <f ca="1">IF(ISERROR(VLOOKUP(CELL("contents",$D31),Inscrições!$D$11:$G$934,4,FALSE)),"",VLOOKUP(CELL("contents",$D31),Inscrições!$D$11:$G$934,4,FALSE))</f>
        <v>Guilherme Vidal</v>
      </c>
      <c r="I31" s="309"/>
      <c r="J31" s="50"/>
      <c r="K31" s="86">
        <v>5</v>
      </c>
      <c r="L31" s="87"/>
      <c r="M31" s="87"/>
      <c r="N31" s="86" t="s">
        <v>23</v>
      </c>
      <c r="O31" s="88" t="str">
        <f>H29</f>
        <v>Carolina Silva</v>
      </c>
      <c r="P31" s="86" t="s">
        <v>17</v>
      </c>
      <c r="Q31" s="88" t="str">
        <f>H31</f>
        <v>Guilherme Vidal</v>
      </c>
      <c r="R31" s="89"/>
      <c r="S31" s="58"/>
    </row>
    <row r="32" spans="2:19" ht="19.5" customHeight="1">
      <c r="B32" s="52"/>
      <c r="C32" s="310"/>
      <c r="D32" s="311"/>
      <c r="E32" s="311"/>
      <c r="F32" s="311"/>
      <c r="G32" s="311"/>
      <c r="H32" s="311"/>
      <c r="I32" s="312"/>
      <c r="J32" s="50"/>
      <c r="K32" s="90">
        <v>6</v>
      </c>
      <c r="L32" s="91"/>
      <c r="M32" s="91"/>
      <c r="N32" s="90" t="s">
        <v>23</v>
      </c>
      <c r="O32" s="92" t="str">
        <f>H30</f>
        <v>Gustavo Braga</v>
      </c>
      <c r="P32" s="90" t="s">
        <v>17</v>
      </c>
      <c r="Q32" s="92" t="str">
        <f>H28</f>
        <v>Simão Cunha</v>
      </c>
      <c r="R32" s="93"/>
      <c r="S32" s="58"/>
    </row>
    <row r="33" spans="2:19" ht="19.5" customHeight="1">
      <c r="B33" s="52"/>
      <c r="D33" s="59"/>
      <c r="G33" s="50"/>
      <c r="H33" s="50"/>
      <c r="I33" s="50"/>
      <c r="J33" s="50"/>
      <c r="K33" s="51"/>
      <c r="L33" s="96"/>
      <c r="M33" s="96"/>
      <c r="N33" s="51"/>
      <c r="O33" s="97"/>
      <c r="P33" s="51"/>
      <c r="Q33" s="97"/>
      <c r="R33" s="95"/>
      <c r="S33" s="58"/>
    </row>
    <row r="34" spans="2:19" ht="19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ht="19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19.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ht="19.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ht="19.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ht="19.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s="49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ht="19.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ht="19.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ht="19.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ht="19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ht="19.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ht="19.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ht="19.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ht="19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9.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19.5" customHeight="1">
      <c r="B50" s="52"/>
      <c r="D50" s="59"/>
      <c r="G50" s="50"/>
      <c r="H50" s="50"/>
      <c r="I50" s="50"/>
      <c r="J50" s="50"/>
      <c r="K50" s="51"/>
      <c r="L50" s="96"/>
      <c r="M50" s="96"/>
      <c r="N50" s="51"/>
      <c r="O50" s="97"/>
      <c r="P50" s="51"/>
      <c r="Q50" s="97"/>
      <c r="R50" s="98"/>
      <c r="S50" s="62"/>
    </row>
    <row r="51" spans="2:19" ht="19.5" customHeight="1">
      <c r="B51" s="52"/>
      <c r="D51" s="59"/>
      <c r="G51" s="50"/>
      <c r="H51" s="50"/>
      <c r="I51" s="50"/>
      <c r="J51" s="50"/>
      <c r="K51" s="51"/>
      <c r="L51" s="96"/>
      <c r="M51" s="96"/>
      <c r="N51" s="51"/>
      <c r="O51" s="97"/>
      <c r="P51" s="51"/>
      <c r="Q51" s="97"/>
      <c r="R51" s="98"/>
      <c r="S51" s="62"/>
    </row>
    <row r="52" spans="2:19" ht="19.5" customHeight="1">
      <c r="B52" s="52"/>
      <c r="D52" s="59"/>
      <c r="G52" s="50"/>
      <c r="H52" s="50"/>
      <c r="I52" s="50"/>
      <c r="J52" s="50"/>
      <c r="K52" s="51"/>
      <c r="L52" s="96"/>
      <c r="M52" s="96"/>
      <c r="N52" s="51"/>
      <c r="O52" s="97"/>
      <c r="P52" s="51"/>
      <c r="Q52" s="97"/>
      <c r="R52" s="98"/>
      <c r="S52" s="62"/>
    </row>
    <row r="53" spans="2:19" ht="19.5" customHeight="1">
      <c r="B53" s="52"/>
      <c r="D53" s="59"/>
      <c r="G53" s="50"/>
      <c r="H53" s="50"/>
      <c r="I53" s="50"/>
      <c r="J53" s="50"/>
      <c r="K53" s="51"/>
      <c r="L53" s="96"/>
      <c r="M53" s="96"/>
      <c r="N53" s="51"/>
      <c r="O53" s="97"/>
      <c r="P53" s="51"/>
      <c r="Q53" s="97"/>
      <c r="R53" s="98"/>
      <c r="S53" s="62"/>
    </row>
    <row r="54" spans="2:19" ht="19.5" customHeight="1" hidden="1">
      <c r="B54" s="52"/>
      <c r="D54" s="59"/>
      <c r="G54" s="50"/>
      <c r="H54" s="50"/>
      <c r="I54" s="50"/>
      <c r="J54" s="50"/>
      <c r="K54" s="51"/>
      <c r="L54" s="96"/>
      <c r="M54" s="96"/>
      <c r="N54" s="51"/>
      <c r="O54" s="97"/>
      <c r="P54" s="51"/>
      <c r="Q54" s="97"/>
      <c r="R54" s="98"/>
      <c r="S54" s="62"/>
    </row>
    <row r="55" spans="2:19" ht="19.5" customHeight="1" hidden="1">
      <c r="B55" s="52"/>
      <c r="D55" s="59"/>
      <c r="G55" s="50"/>
      <c r="H55" s="50"/>
      <c r="I55" s="50"/>
      <c r="J55" s="50"/>
      <c r="K55" s="51"/>
      <c r="L55" s="96"/>
      <c r="M55" s="96"/>
      <c r="N55" s="51"/>
      <c r="O55" s="97"/>
      <c r="P55" s="51"/>
      <c r="Q55" s="97"/>
      <c r="R55" s="98"/>
      <c r="S55" s="62"/>
    </row>
    <row r="56" spans="2:19" ht="19.5" customHeight="1" hidden="1">
      <c r="B56" s="52"/>
      <c r="D56" s="59"/>
      <c r="G56" s="50"/>
      <c r="H56" s="50"/>
      <c r="I56" s="50"/>
      <c r="J56" s="50"/>
      <c r="K56" s="51"/>
      <c r="L56" s="96"/>
      <c r="M56" s="96"/>
      <c r="N56" s="51"/>
      <c r="O56" s="97"/>
      <c r="P56" s="51"/>
      <c r="Q56" s="97"/>
      <c r="R56" s="98"/>
      <c r="S56" s="62"/>
    </row>
    <row r="57" spans="2:19" ht="19.5" customHeight="1" hidden="1">
      <c r="B57" s="52"/>
      <c r="D57" s="59"/>
      <c r="G57" s="50"/>
      <c r="H57" s="50"/>
      <c r="I57" s="50"/>
      <c r="J57" s="50"/>
      <c r="K57" s="51"/>
      <c r="L57" s="96"/>
      <c r="M57" s="96"/>
      <c r="N57" s="51"/>
      <c r="O57" s="97"/>
      <c r="P57" s="51"/>
      <c r="Q57" s="97"/>
      <c r="R57" s="98"/>
      <c r="S57" s="62"/>
    </row>
    <row r="58" spans="2:19" ht="19.5" customHeight="1" hidden="1">
      <c r="B58" s="52"/>
      <c r="D58" s="59"/>
      <c r="G58" s="50"/>
      <c r="H58" s="50"/>
      <c r="I58" s="50"/>
      <c r="J58" s="50"/>
      <c r="K58" s="51"/>
      <c r="L58" s="96"/>
      <c r="M58" s="96"/>
      <c r="N58" s="51"/>
      <c r="O58" s="97"/>
      <c r="P58" s="51"/>
      <c r="Q58" s="97"/>
      <c r="R58" s="98"/>
      <c r="S58" s="62"/>
    </row>
    <row r="59" spans="2:19" ht="19.5" customHeight="1" hidden="1">
      <c r="B59" s="52"/>
      <c r="D59" s="59"/>
      <c r="G59" s="50"/>
      <c r="H59" s="50"/>
      <c r="I59" s="50"/>
      <c r="J59" s="50"/>
      <c r="K59" s="51"/>
      <c r="L59" s="96"/>
      <c r="M59" s="96"/>
      <c r="N59" s="51"/>
      <c r="O59" s="97"/>
      <c r="P59" s="51"/>
      <c r="Q59" s="97"/>
      <c r="R59" s="98"/>
      <c r="S59" s="62"/>
    </row>
    <row r="60" spans="2:19" ht="19.5" customHeight="1" hidden="1">
      <c r="B60" s="52"/>
      <c r="D60" s="59"/>
      <c r="G60" s="50"/>
      <c r="H60" s="50"/>
      <c r="I60" s="50"/>
      <c r="J60" s="50"/>
      <c r="K60" s="51"/>
      <c r="L60" s="96"/>
      <c r="M60" s="96"/>
      <c r="N60" s="51"/>
      <c r="O60" s="97"/>
      <c r="P60" s="51"/>
      <c r="Q60" s="97"/>
      <c r="R60" s="98"/>
      <c r="S60" s="62"/>
    </row>
    <row r="61" spans="2:19" ht="19.5" customHeight="1" hidden="1">
      <c r="B61" s="52"/>
      <c r="D61" s="59"/>
      <c r="G61" s="50"/>
      <c r="H61" s="50"/>
      <c r="I61" s="50"/>
      <c r="J61" s="50"/>
      <c r="K61" s="51"/>
      <c r="L61" s="96"/>
      <c r="M61" s="96"/>
      <c r="N61" s="51"/>
      <c r="O61" s="97"/>
      <c r="P61" s="51"/>
      <c r="Q61" s="97"/>
      <c r="R61" s="98"/>
      <c r="S61" s="62"/>
    </row>
    <row r="62" spans="2:19" ht="19.5" customHeight="1" hidden="1">
      <c r="B62" s="52"/>
      <c r="D62" s="59"/>
      <c r="G62" s="50"/>
      <c r="H62" s="50"/>
      <c r="I62" s="50"/>
      <c r="J62" s="50"/>
      <c r="K62" s="51"/>
      <c r="L62" s="96"/>
      <c r="M62" s="96"/>
      <c r="N62" s="51"/>
      <c r="O62" s="97"/>
      <c r="P62" s="51"/>
      <c r="Q62" s="97"/>
      <c r="R62" s="98"/>
      <c r="S62" s="62"/>
    </row>
    <row r="63" spans="2:19" ht="19.5" customHeight="1" hidden="1">
      <c r="B63" s="52"/>
      <c r="D63" s="59"/>
      <c r="G63" s="50"/>
      <c r="H63" s="50"/>
      <c r="I63" s="50"/>
      <c r="J63" s="50"/>
      <c r="K63" s="51"/>
      <c r="L63" s="96"/>
      <c r="M63" s="96"/>
      <c r="N63" s="51"/>
      <c r="O63" s="97"/>
      <c r="P63" s="51"/>
      <c r="Q63" s="97"/>
      <c r="R63" s="98"/>
      <c r="S63" s="62"/>
    </row>
    <row r="64" spans="2:19" ht="19.5" customHeight="1" hidden="1">
      <c r="B64" s="52"/>
      <c r="D64" s="59"/>
      <c r="G64" s="50"/>
      <c r="H64" s="50"/>
      <c r="I64" s="50"/>
      <c r="J64" s="50"/>
      <c r="K64" s="51"/>
      <c r="L64" s="96"/>
      <c r="M64" s="96"/>
      <c r="N64" s="51"/>
      <c r="O64" s="97"/>
      <c r="P64" s="51"/>
      <c r="Q64" s="97"/>
      <c r="R64" s="98"/>
      <c r="S64" s="62"/>
    </row>
    <row r="65" spans="2:19" ht="19.5" customHeight="1" hidden="1">
      <c r="B65" s="52"/>
      <c r="D65" s="59"/>
      <c r="G65" s="50"/>
      <c r="H65" s="50"/>
      <c r="I65" s="50"/>
      <c r="J65" s="50"/>
      <c r="K65" s="51"/>
      <c r="L65" s="96"/>
      <c r="M65" s="96"/>
      <c r="N65" s="51"/>
      <c r="O65" s="97"/>
      <c r="P65" s="51"/>
      <c r="Q65" s="97"/>
      <c r="R65" s="98"/>
      <c r="S65" s="62"/>
    </row>
    <row r="66" spans="2:19" ht="19.5" customHeight="1" hidden="1">
      <c r="B66" s="52"/>
      <c r="D66" s="59"/>
      <c r="G66" s="50"/>
      <c r="H66" s="50"/>
      <c r="I66" s="50"/>
      <c r="J66" s="50"/>
      <c r="K66" s="51"/>
      <c r="L66" s="96"/>
      <c r="M66" s="96"/>
      <c r="N66" s="51"/>
      <c r="O66" s="97"/>
      <c r="P66" s="51"/>
      <c r="Q66" s="97"/>
      <c r="R66" s="98"/>
      <c r="S66" s="62"/>
    </row>
    <row r="67" spans="2:19" ht="19.5" customHeight="1">
      <c r="B67" s="52"/>
      <c r="D67" s="59"/>
      <c r="G67" s="50"/>
      <c r="H67" s="50"/>
      <c r="I67" s="50"/>
      <c r="J67" s="50"/>
      <c r="K67" s="51"/>
      <c r="L67" s="96"/>
      <c r="M67" s="96"/>
      <c r="N67" s="51"/>
      <c r="O67" s="97"/>
      <c r="P67" s="51"/>
      <c r="Q67" s="97"/>
      <c r="R67" s="98"/>
      <c r="S67" s="62"/>
    </row>
    <row r="68" spans="1:19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9.5" customHeight="1" hidden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9.5" customHeight="1" hidden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9.5" customHeight="1" hidden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9.5" customHeight="1" hidden="1" thickBo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9.5" customHeight="1" hidden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9.5" customHeight="1" hidden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9.5" customHeight="1" hidden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9.5" customHeight="1" hidden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9.5" customHeight="1" hidden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9.5" customHeight="1" hidden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9.5" customHeight="1" hidden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9.5" customHeight="1" hidden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9.5" customHeight="1" hidden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9.5" customHeight="1" hidden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9.5" customHeight="1" hidden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9.5" customHeight="1" hidden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9.5" customHeight="1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9.5" customHeight="1" hidden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9.5" customHeight="1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9.5" customHeight="1" hidden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9.5" customHeight="1" hidden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9.5" customHeight="1" hidden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9.5" customHeight="1" hidden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9.5" customHeight="1" hidden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9.5" customHeight="1" hidden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9.5" customHeight="1" hidden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9.5" customHeight="1" hidden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9.5" customHeight="1" hidden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9.5" customHeight="1" hidden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9.5" customHeight="1" hidden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9.5" customHeight="1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9.5" customHeight="1" hidden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9.5" customHeight="1" hidden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9.5" customHeight="1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9.5" customHeight="1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9.5" customHeight="1" hidden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9.5" customHeight="1" hidden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9.5" customHeight="1" hidden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9.5" customHeight="1" hidden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9.5" customHeight="1" hidden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9.5" customHeight="1" hidden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21" ht="19.5" customHeight="1" hidden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U111" s="72"/>
    </row>
    <row r="112" spans="1:19" s="14" customFormat="1" ht="19.5" customHeight="1" hidden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s="14" customFormat="1" ht="19.5" customHeight="1" hidden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s="14" customFormat="1" ht="19.5" customHeight="1" hidden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s="14" customFormat="1" ht="19.5" customHeight="1" hidden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s="14" customFormat="1" ht="19.5" customHeight="1" hidden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s="14" customFormat="1" ht="19.5" customHeight="1" hidden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s="14" customFormat="1" ht="19.5" customHeight="1" hidden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s="14" customFormat="1" ht="19.5" customHeight="1" hidden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s="14" customFormat="1" ht="19.5" customHeight="1" hidden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s="14" customFormat="1" ht="19.5" customHeight="1" hidden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s="14" customFormat="1" ht="19.5" customHeight="1" hidden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s="14" customFormat="1" ht="19.5" customHeight="1" hidden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s="14" customFormat="1" ht="19.5" customHeight="1" hidden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s="14" customFormat="1" ht="19.5" customHeight="1" hidden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s="14" customFormat="1" ht="19.5" customHeight="1" hidden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s="14" customFormat="1" ht="19.5" customHeight="1" hidden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s="14" customFormat="1" ht="19.5" customHeight="1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s="14" customFormat="1" ht="19.5" customHeight="1" hidden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s="14" customFormat="1" ht="19.5" customHeight="1" hidden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s="14" customFormat="1" ht="19.5" customHeight="1" hidden="1" thickBo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9.5" customHeight="1" hidden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9.5" customHeight="1" hidden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9.5" customHeight="1" hidden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9.5" customHeight="1" hidden="1" thickBo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9.5" customHeight="1" hidden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9.5" customHeight="1" hidden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s="14" customFormat="1" ht="20.25" customHeight="1" hidden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9.5" customHeight="1" hidden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9.5" customHeight="1" hidden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9.5" customHeight="1" hidden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9.5" customHeight="1" hidden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9.5" customHeight="1" hidden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9.5" customHeight="1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9.5" customHeight="1" hidden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9.5" customHeight="1" hidden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9.5" customHeight="1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9.5" customHeight="1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9.5" customHeight="1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9.5" customHeight="1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9.5" customHeight="1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9.5" customHeight="1" hidden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9.5" customHeight="1" hidden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9.5" customHeight="1" hidden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9.5" customHeight="1" hidden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9.5" customHeight="1" hidden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9.5" customHeight="1" hidden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9.5" customHeight="1" hidden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9.5" customHeight="1" hidden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9.5" customHeight="1" hidden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9.5" customHeight="1" hidden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9.5" customHeight="1" hidden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9.5" customHeight="1" hidden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9.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9.5" customHeight="1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9.5" customHeight="1" hidden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9.5" customHeight="1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9.5" customHeight="1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9.5" customHeight="1" hidden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9.5" customHeight="1" hidden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9.5" customHeight="1" hidden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9.5" customHeight="1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9.5" customHeight="1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9.5" customHeight="1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9.5" customHeight="1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9.5" customHeight="1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9.5" customHeight="1" hidden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9.5" customHeight="1" hidden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9.5" customHeight="1" hidden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9.5" customHeight="1" hidden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9.5" customHeight="1" hidden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9.5" customHeight="1" hidden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9.5" customHeight="1" hidden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9.5" customHeight="1" hidden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9.5" customHeight="1" hidden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9.5" customHeight="1" hidden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9.5" customHeight="1" hidden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22.5" customHeight="1" hidden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9.5" customHeight="1" hidden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9.5" customHeight="1" hidden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9.5" customHeight="1" hidden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9.5" customHeight="1" hidden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9.5" customHeight="1" hidden="1" thickBo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9.5" customHeight="1" hidden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9.5" customHeight="1" hidden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9.5" customHeight="1" hidden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9.5" customHeight="1" hidden="1" thickBo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9.5" customHeight="1" hidden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9.5" customHeight="1" hidden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9.5" customHeight="1" hidden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9.5" customHeight="1" hidden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9.5" customHeight="1" hidden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9.5" customHeight="1" hidden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9.5" customHeight="1" hidden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9.5" customHeight="1" hidden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9.5" customHeight="1" hidden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9.5" customHeight="1" hidden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9.5" customHeight="1" hidden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9.5" customHeight="1" hidden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9.5" customHeight="1" hidden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9.5" customHeight="1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9.5" customHeight="1" hidden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9.5" customHeight="1" hidden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9.5" customHeight="1" hidden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9.5" customHeight="1" hidden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9.5" customHeight="1" hidden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9.5" customHeight="1" hidden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9.5" customHeight="1" hidden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9.5" customHeight="1" hidden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9.5" customHeight="1" hidden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9.5" customHeight="1" hidden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9.5" customHeight="1" hidden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9.5" customHeight="1" hidden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9.5" customHeight="1" hidden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9.5" customHeight="1" hidden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9.5" customHeight="1" hidden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9.5" customHeight="1" hidden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9.5" customHeight="1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9.5" customHeight="1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9.5" customHeight="1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9.5" customHeight="1" hidden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9.5" customHeight="1" hidden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9.5" customHeight="1" hidden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9.5" customHeight="1" hidden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9.5" customHeight="1" hidden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9.5" customHeight="1" hidden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9.5" customHeight="1" hidden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9.5" customHeight="1" hidden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9.5" customHeight="1" hidden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9.5" customHeight="1" hidden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9.5" customHeight="1" hidden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9.5" customHeight="1" hidden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9.5" customHeight="1" hidden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9.5" customHeight="1" hidden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9.5" customHeight="1" hidden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9.5" customHeight="1" hidden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9.5" customHeight="1" hidden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9.5" customHeight="1" hidden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9.5" customHeight="1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9.5" customHeight="1" hidden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9.5" customHeight="1" hidden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s="49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 sheet="1" objects="1" scenarios="1"/>
  <mergeCells count="38">
    <mergeCell ref="C32:I32"/>
    <mergeCell ref="H2:O2"/>
    <mergeCell ref="H3:O3"/>
    <mergeCell ref="H4:O4"/>
    <mergeCell ref="E31:F31"/>
    <mergeCell ref="H18:I18"/>
    <mergeCell ref="H31:I31"/>
    <mergeCell ref="E30:F30"/>
    <mergeCell ref="H30:I30"/>
    <mergeCell ref="E16:F16"/>
    <mergeCell ref="H16:I16"/>
    <mergeCell ref="E17:F17"/>
    <mergeCell ref="E29:F29"/>
    <mergeCell ref="H29:I29"/>
    <mergeCell ref="C19:I19"/>
    <mergeCell ref="C10:R10"/>
    <mergeCell ref="C12:I13"/>
    <mergeCell ref="O12:Q12"/>
    <mergeCell ref="E14:F14"/>
    <mergeCell ref="H14:I14"/>
    <mergeCell ref="E28:F28"/>
    <mergeCell ref="H28:I28"/>
    <mergeCell ref="E15:F15"/>
    <mergeCell ref="H15:I15"/>
    <mergeCell ref="C25:I26"/>
    <mergeCell ref="O25:Q25"/>
    <mergeCell ref="E27:F27"/>
    <mergeCell ref="H27:I27"/>
    <mergeCell ref="H17:I17"/>
    <mergeCell ref="E18:F18"/>
    <mergeCell ref="C2:F2"/>
    <mergeCell ref="C3:F3"/>
    <mergeCell ref="C4:F4"/>
    <mergeCell ref="C5:F5"/>
    <mergeCell ref="Q2:R2"/>
    <mergeCell ref="Q3:R3"/>
    <mergeCell ref="Q4:R4"/>
    <mergeCell ref="H5:O5"/>
  </mergeCells>
  <conditionalFormatting sqref="S50:S67">
    <cfRule type="expression" priority="437" dxfId="0" stopIfTrue="1">
      <formula>#REF!="CU"</formula>
    </cfRule>
  </conditionalFormatting>
  <conditionalFormatting sqref="O13 Q13 S14:S19">
    <cfRule type="expression" priority="2" dxfId="0" stopIfTrue="1">
      <formula>#REF!="CU"</formula>
    </cfRule>
  </conditionalFormatting>
  <conditionalFormatting sqref="S27:S33">
    <cfRule type="expression" priority="1" dxfId="0" stopIfTrue="1">
      <formula>#REF!="CU"</formula>
    </cfRule>
  </conditionalFormatting>
  <printOptions horizontalCentered="1"/>
  <pageMargins left="0.21999999999999997" right="0.24000000000000002" top="0.59" bottom="0.7900000000000001" header="0" footer="0"/>
  <pageSetup horizontalDpi="300" verticalDpi="300" orientation="portrait" paperSize="9" scale="85"/>
  <headerFooter alignWithMargins="0">
    <oddFooter>&amp;LQuadros 2013 - Smash Tour - DFM</oddFooter>
  </headerFooter>
  <rowBreaks count="1" manualBreakCount="1">
    <brk id="67" max="1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81">
    <tabColor rgb="FF00AAFA"/>
  </sheetPr>
  <dimension ref="B1:U84"/>
  <sheetViews>
    <sheetView showGridLines="0" showZeros="0" showOutlineSymbols="0" zoomScaleSheetLayoutView="100" zoomScalePageLayoutView="0" workbookViewId="0" topLeftCell="A10">
      <selection activeCell="H2" sqref="H2:M2"/>
    </sheetView>
  </sheetViews>
  <sheetFormatPr defaultColWidth="9.140625" defaultRowHeight="12.75"/>
  <cols>
    <col min="1" max="1" width="6.421875" style="133" customWidth="1"/>
    <col min="2" max="2" width="3.7109375" style="25" customWidth="1"/>
    <col min="3" max="3" width="3.7109375" style="54" customWidth="1"/>
    <col min="4" max="4" width="6.7109375" style="25" customWidth="1"/>
    <col min="5" max="5" width="10.8515625" style="13" customWidth="1"/>
    <col min="6" max="6" width="2.7109375" style="137" customWidth="1"/>
    <col min="7" max="7" width="3.7109375" style="4" hidden="1" customWidth="1"/>
    <col min="8" max="8" width="6.7109375" style="145" customWidth="1"/>
    <col min="9" max="9" width="6.7109375" style="137" customWidth="1"/>
    <col min="10" max="10" width="3.7109375" style="137" customWidth="1"/>
    <col min="11" max="11" width="4.7109375" style="137" hidden="1" customWidth="1"/>
    <col min="12" max="12" width="10.7109375" style="143" customWidth="1"/>
    <col min="13" max="14" width="10.7109375" style="3" customWidth="1"/>
    <col min="15" max="15" width="12.7109375" style="3" customWidth="1"/>
    <col min="16" max="16" width="8.28125" style="3" customWidth="1"/>
    <col min="17" max="17" width="12.7109375" style="3" customWidth="1"/>
    <col min="18" max="18" width="12.8515625" style="133" customWidth="1"/>
    <col min="19" max="19" width="3.28125" style="133" customWidth="1"/>
    <col min="20" max="20" width="15.7109375" style="133" customWidth="1"/>
    <col min="21" max="21" width="5.7109375" style="133" customWidth="1"/>
    <col min="22" max="16384" width="9.140625" style="133" customWidth="1"/>
  </cols>
  <sheetData>
    <row r="1" spans="2:17" s="14" customFormat="1" ht="167.25" customHeight="1" thickBot="1">
      <c r="B1" s="24"/>
      <c r="D1" s="24"/>
      <c r="E1" s="11"/>
      <c r="F1" s="15"/>
      <c r="G1" s="44"/>
      <c r="H1" s="15"/>
      <c r="J1" s="20"/>
      <c r="K1" s="60"/>
      <c r="L1" s="60"/>
      <c r="M1" s="60"/>
      <c r="N1" s="60"/>
      <c r="O1" s="20"/>
      <c r="P1" s="61"/>
      <c r="Q1" s="61"/>
    </row>
    <row r="2" spans="2:19" s="14" customFormat="1" ht="19.5" customHeight="1">
      <c r="B2"/>
      <c r="C2"/>
      <c r="D2" s="317" t="s">
        <v>0</v>
      </c>
      <c r="E2" s="317"/>
      <c r="F2" s="318"/>
      <c r="G2" s="125"/>
      <c r="H2" s="319">
        <v>0</v>
      </c>
      <c r="I2" s="320"/>
      <c r="J2" s="320"/>
      <c r="K2" s="320"/>
      <c r="L2" s="320"/>
      <c r="M2" s="320"/>
      <c r="N2" s="126" t="s">
        <v>2</v>
      </c>
      <c r="O2" s="321">
        <v>0</v>
      </c>
      <c r="P2" s="322"/>
      <c r="Q2" s="322"/>
      <c r="S2" s="127"/>
    </row>
    <row r="3" spans="2:19" s="14" customFormat="1" ht="19.5" customHeight="1">
      <c r="B3"/>
      <c r="C3"/>
      <c r="D3" s="317" t="s">
        <v>11</v>
      </c>
      <c r="E3" s="317"/>
      <c r="F3" s="318"/>
      <c r="G3" s="128"/>
      <c r="H3" s="323">
        <v>0</v>
      </c>
      <c r="I3" s="323"/>
      <c r="J3" s="323"/>
      <c r="K3" s="323"/>
      <c r="L3" s="323"/>
      <c r="M3" s="323"/>
      <c r="N3" s="129" t="s">
        <v>1</v>
      </c>
      <c r="O3" s="324">
        <v>0</v>
      </c>
      <c r="P3" s="325"/>
      <c r="Q3" s="325"/>
      <c r="S3" s="127"/>
    </row>
    <row r="4" spans="2:19" s="14" customFormat="1" ht="19.5" customHeight="1">
      <c r="B4"/>
      <c r="C4"/>
      <c r="D4" s="317" t="s">
        <v>30</v>
      </c>
      <c r="E4" s="317"/>
      <c r="F4" s="318"/>
      <c r="G4" s="128"/>
      <c r="H4" s="323">
        <v>0</v>
      </c>
      <c r="I4" s="323"/>
      <c r="J4" s="323"/>
      <c r="K4" s="323"/>
      <c r="L4" s="323"/>
      <c r="M4" s="323"/>
      <c r="N4" s="129" t="s">
        <v>26</v>
      </c>
      <c r="O4" s="290" t="str">
        <f>Inscrições!$G$4</f>
        <v>Verde</v>
      </c>
      <c r="P4" s="326"/>
      <c r="Q4" s="326"/>
      <c r="S4" s="127"/>
    </row>
    <row r="5" spans="2:19" s="14" customFormat="1" ht="19.5" customHeight="1" thickBot="1">
      <c r="B5"/>
      <c r="C5"/>
      <c r="D5" s="317" t="s">
        <v>34</v>
      </c>
      <c r="E5" s="317"/>
      <c r="F5" s="318"/>
      <c r="G5" s="130"/>
      <c r="H5" s="327">
        <v>0</v>
      </c>
      <c r="I5" s="327"/>
      <c r="J5" s="327"/>
      <c r="K5" s="327"/>
      <c r="L5" s="327"/>
      <c r="M5" s="327"/>
      <c r="N5" s="131"/>
      <c r="O5" s="328"/>
      <c r="P5" s="325"/>
      <c r="Q5" s="325"/>
      <c r="R5" s="132"/>
      <c r="S5" s="127"/>
    </row>
    <row r="6" spans="2:17" s="14" customFormat="1" ht="19.5" customHeight="1">
      <c r="B6" s="24"/>
      <c r="D6" s="24"/>
      <c r="E6" s="11"/>
      <c r="F6" s="15"/>
      <c r="G6" s="44"/>
      <c r="H6" s="68"/>
      <c r="I6" s="67"/>
      <c r="J6" s="66"/>
      <c r="K6" s="46"/>
      <c r="L6" s="109"/>
      <c r="M6" s="110"/>
      <c r="O6" s="19"/>
      <c r="P6" s="47"/>
      <c r="Q6" s="47"/>
    </row>
    <row r="7" spans="2:21" s="14" customFormat="1" ht="12" customHeight="1">
      <c r="B7" s="24"/>
      <c r="D7" s="24"/>
      <c r="E7" s="11"/>
      <c r="F7" s="15"/>
      <c r="G7" s="44"/>
      <c r="H7" s="45"/>
      <c r="J7" s="30"/>
      <c r="K7" s="46"/>
      <c r="L7" s="47"/>
      <c r="M7" s="48"/>
      <c r="O7" s="19"/>
      <c r="P7" s="47"/>
      <c r="Q7" s="47"/>
      <c r="S7" s="133"/>
      <c r="T7" s="133"/>
      <c r="U7" s="133"/>
    </row>
    <row r="8" spans="4:21" s="49" customFormat="1" ht="18">
      <c r="D8" s="134"/>
      <c r="E8" s="329" t="s">
        <v>55</v>
      </c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1"/>
      <c r="R8" s="135"/>
      <c r="S8" s="133"/>
      <c r="T8" s="133"/>
      <c r="U8" s="133"/>
    </row>
    <row r="9" spans="2:21" s="14" customFormat="1" ht="12" customHeight="1">
      <c r="B9" s="24"/>
      <c r="D9" s="24"/>
      <c r="F9" s="12"/>
      <c r="G9" s="44"/>
      <c r="K9" s="11"/>
      <c r="M9" s="12"/>
      <c r="O9" s="19"/>
      <c r="P9" s="47"/>
      <c r="Q9" s="47"/>
      <c r="S9" s="133"/>
      <c r="T9" s="133"/>
      <c r="U9" s="133"/>
    </row>
    <row r="10" spans="2:18" ht="5.25" customHeight="1">
      <c r="B10" s="136"/>
      <c r="D10" s="59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5:17" ht="19.5" customHeight="1">
      <c r="E11" s="138"/>
      <c r="G11" s="139" t="s">
        <v>44</v>
      </c>
      <c r="H11" s="140" t="s">
        <v>3</v>
      </c>
      <c r="I11" s="332" t="s">
        <v>4</v>
      </c>
      <c r="J11" s="333"/>
      <c r="K11" s="141" t="s">
        <v>28</v>
      </c>
      <c r="L11" s="141" t="s">
        <v>5</v>
      </c>
      <c r="M11" s="142"/>
      <c r="N11" s="143"/>
      <c r="O11" s="334"/>
      <c r="P11" s="334"/>
      <c r="Q11" s="334"/>
    </row>
    <row r="12" spans="5:17" ht="19.5" customHeight="1">
      <c r="E12" s="138"/>
      <c r="G12" s="144"/>
      <c r="M12" s="143"/>
      <c r="N12" s="143"/>
      <c r="O12" s="143"/>
      <c r="P12" s="143"/>
      <c r="Q12" s="143"/>
    </row>
    <row r="13" spans="2:17" ht="19.5" customHeight="1">
      <c r="B13" s="26"/>
      <c r="E13" s="146" t="s">
        <v>45</v>
      </c>
      <c r="F13" s="143">
        <v>1</v>
      </c>
      <c r="G13" s="147"/>
      <c r="H13" s="147">
        <f ca="1">IF(ISERROR(VLOOKUP(CELL("contents",$B13),Inscrições!$B$11:$G$937,3,FALSE)),"",VLOOKUP(CELL("contents",$B13),Inscrições!$B$11:$G$937,3,FALSE))</f>
      </c>
      <c r="I13" s="335">
        <f ca="1">IF(ISERROR(VLOOKUP(CELL("contents",$H13),Inscrições!$D$11:$G$937,2,FALSE)),"",VLOOKUP(CELL("contents",$H13),Inscrições!$D$11:$G$937,2,FALSE))</f>
      </c>
      <c r="J13" s="336"/>
      <c r="K13" s="148" t="s">
        <v>59</v>
      </c>
      <c r="L13" s="149">
        <f ca="1">IF(ISERROR(VLOOKUP(CELL("contents",$H13),Inscrições!$D$11:$G$937,4,FALSE)),"",VLOOKUP(CELL("contents",$H13),Inscrições!$D$11:$G$937,4,FALSE))</f>
      </c>
      <c r="M13" s="150">
        <f>IF(L14=2,H15,IF(L14=3,"-",H13))</f>
      </c>
      <c r="N13" s="143"/>
      <c r="O13" s="143"/>
      <c r="P13" s="143"/>
      <c r="Q13" s="143"/>
    </row>
    <row r="14" spans="2:17" ht="19.5" customHeight="1">
      <c r="B14" s="151"/>
      <c r="E14" s="152"/>
      <c r="F14" s="143"/>
      <c r="G14" s="144"/>
      <c r="H14" s="143"/>
      <c r="I14" s="153"/>
      <c r="J14" s="153"/>
      <c r="K14" s="143"/>
      <c r="L14" s="154">
        <v>2</v>
      </c>
      <c r="M14" s="155">
        <f>IF(L14=0,"",IF(L14=1,L13,IF(L14=3,"FC",L15)))</f>
      </c>
      <c r="N14" s="143"/>
      <c r="O14" s="143"/>
      <c r="P14" s="143"/>
      <c r="Q14" s="143"/>
    </row>
    <row r="15" spans="2:17" ht="19.5" customHeight="1">
      <c r="B15" s="156"/>
      <c r="E15" s="157" t="s">
        <v>46</v>
      </c>
      <c r="F15" s="143">
        <v>2</v>
      </c>
      <c r="G15" s="147"/>
      <c r="H15" s="147">
        <f ca="1">IF(ISERROR(VLOOKUP(CELL("contents",$B15),Inscrições!$B$11:$G$937,3,FALSE)),"",VLOOKUP(CELL("contents",$B15),Inscrições!$B$11:$G$937,3,FALSE))</f>
      </c>
      <c r="I15" s="335">
        <f ca="1">IF(ISERROR(VLOOKUP(CELL("contents",$H15),Inscrições!$D$11:$G$937,2,FALSE)),"",VLOOKUP(CELL("contents",$H15),Inscrições!$D$11:$G$937,2,FALSE))</f>
      </c>
      <c r="J15" s="336"/>
      <c r="K15" s="148" t="s">
        <v>59</v>
      </c>
      <c r="L15" s="149">
        <f ca="1">IF(ISERROR(VLOOKUP(CELL("contents",$H15),Inscrições!$D$11:$G$937,4,FALSE)),"",VLOOKUP(CELL("contents",$H15),Inscrições!$D$11:$G$937,4,FALSE))</f>
      </c>
      <c r="M15" s="158"/>
      <c r="N15" s="150">
        <f>IF(M16=2,M17,IF(M16=3,"-",M13))</f>
      </c>
      <c r="O15" s="143"/>
      <c r="P15" s="143"/>
      <c r="Q15" s="143"/>
    </row>
    <row r="16" spans="2:17" ht="19.5" customHeight="1">
      <c r="B16" s="151"/>
      <c r="E16" s="152"/>
      <c r="F16" s="143"/>
      <c r="G16" s="144"/>
      <c r="H16" s="143"/>
      <c r="I16" s="153"/>
      <c r="J16" s="153"/>
      <c r="K16" s="143"/>
      <c r="L16" s="153"/>
      <c r="M16" s="154">
        <v>2</v>
      </c>
      <c r="N16" s="155">
        <f>IF(M16=0,"",IF(M16=1,M14,IF(M16=3,"FC",M18)))</f>
      </c>
      <c r="O16" s="143"/>
      <c r="P16" s="143"/>
      <c r="Q16" s="143"/>
    </row>
    <row r="17" spans="2:17" ht="19.5" customHeight="1">
      <c r="B17" s="156"/>
      <c r="E17" s="159" t="s">
        <v>47</v>
      </c>
      <c r="F17" s="143">
        <v>3</v>
      </c>
      <c r="G17" s="147"/>
      <c r="H17" s="147">
        <f ca="1">IF(ISERROR(VLOOKUP(CELL("contents",$B17),Inscrições!$B$11:$G$937,3,FALSE)),"",VLOOKUP(CELL("contents",$B17),Inscrições!$B$11:$G$937,3,FALSE))</f>
      </c>
      <c r="I17" s="335">
        <f ca="1">IF(ISERROR(VLOOKUP(CELL("contents",$H17),Inscrições!$D$11:$G$937,2,FALSE)),"",VLOOKUP(CELL("contents",$H17),Inscrições!$D$11:$G$937,2,FALSE))</f>
      </c>
      <c r="J17" s="336"/>
      <c r="K17" s="148" t="s">
        <v>59</v>
      </c>
      <c r="L17" s="149">
        <f ca="1">IF(ISERROR(VLOOKUP(CELL("contents",$H17),Inscrições!$D$11:$G$937,4,FALSE)),"",VLOOKUP(CELL("contents",$H17),Inscrições!$D$11:$G$937,4,FALSE))</f>
      </c>
      <c r="M17" s="150">
        <f>IF(L18=2,H19,IF(L18=3,"-",H17))</f>
      </c>
      <c r="N17" s="160"/>
      <c r="O17" s="143"/>
      <c r="P17" s="143"/>
      <c r="Q17" s="143"/>
    </row>
    <row r="18" spans="2:17" ht="19.5" customHeight="1">
      <c r="B18" s="151"/>
      <c r="E18" s="152"/>
      <c r="F18" s="143"/>
      <c r="G18" s="144"/>
      <c r="H18" s="143"/>
      <c r="I18" s="153"/>
      <c r="J18" s="153"/>
      <c r="K18" s="143"/>
      <c r="L18" s="154">
        <v>2</v>
      </c>
      <c r="M18" s="155">
        <f>IF(L18=0,"",IF(L18=1,L17,IF(L18=3,"FC",L19)))</f>
      </c>
      <c r="N18" s="161"/>
      <c r="O18" s="143"/>
      <c r="P18" s="143"/>
      <c r="Q18" s="143"/>
    </row>
    <row r="19" spans="2:17" ht="19.5" customHeight="1">
      <c r="B19" s="156"/>
      <c r="E19" s="157" t="s">
        <v>46</v>
      </c>
      <c r="F19" s="143">
        <v>4</v>
      </c>
      <c r="G19" s="147"/>
      <c r="H19" s="147">
        <f ca="1">IF(ISERROR(VLOOKUP(CELL("contents",$B19),Inscrições!$B$11:$G$937,3,FALSE)),"",VLOOKUP(CELL("contents",$B19),Inscrições!$B$11:$G$937,3,FALSE))</f>
      </c>
      <c r="I19" s="335">
        <f ca="1">IF(ISERROR(VLOOKUP(CELL("contents",$H19),Inscrições!$D$11:$G$937,2,FALSE)),"",VLOOKUP(CELL("contents",$H19),Inscrições!$D$11:$G$937,2,FALSE))</f>
      </c>
      <c r="J19" s="336"/>
      <c r="K19" s="148" t="s">
        <v>59</v>
      </c>
      <c r="L19" s="149">
        <f ca="1">IF(ISERROR(VLOOKUP(CELL("contents",$H19),Inscrições!$D$11:$G$937,4,FALSE)),"",VLOOKUP(CELL("contents",$H19),Inscrições!$D$11:$G$937,4,FALSE))</f>
      </c>
      <c r="M19" s="161"/>
      <c r="N19" s="143"/>
      <c r="O19"/>
      <c r="P19" s="143"/>
      <c r="Q19" s="143"/>
    </row>
    <row r="20" spans="2:17" ht="19.5" customHeight="1" hidden="1">
      <c r="B20" s="151"/>
      <c r="E20" s="152"/>
      <c r="F20" s="143"/>
      <c r="G20" s="144"/>
      <c r="H20" s="143"/>
      <c r="I20" s="153"/>
      <c r="J20" s="153"/>
      <c r="K20" s="143"/>
      <c r="L20" s="153"/>
      <c r="M20" s="143"/>
      <c r="N20" s="154"/>
      <c r="O20" s="155">
        <f>IF(N20=0,"",IF(N20=1,N16,IF(N20=3,"FC",N24)))</f>
      </c>
      <c r="P20" s="143"/>
      <c r="Q20" s="143"/>
    </row>
    <row r="21" spans="2:17" ht="19.5" customHeight="1" hidden="1">
      <c r="B21" s="156">
        <v>4</v>
      </c>
      <c r="E21" s="157" t="s">
        <v>48</v>
      </c>
      <c r="F21" s="143">
        <v>5</v>
      </c>
      <c r="G21" s="147"/>
      <c r="H21" s="147">
        <v>0</v>
      </c>
      <c r="I21" s="335" t="s">
        <v>59</v>
      </c>
      <c r="J21" s="336"/>
      <c r="K21" s="148" t="s">
        <v>59</v>
      </c>
      <c r="L21" s="149" t="s">
        <v>59</v>
      </c>
      <c r="M21" s="150">
        <f>IF(L22=2,H23,IF(L22=3,"-",H21))</f>
        <v>0</v>
      </c>
      <c r="N21" s="162"/>
      <c r="O21" s="143"/>
      <c r="P21" s="143"/>
      <c r="Q21" s="143"/>
    </row>
    <row r="22" spans="2:17" ht="19.5" customHeight="1" hidden="1">
      <c r="B22" s="151"/>
      <c r="E22" s="43"/>
      <c r="F22" s="143"/>
      <c r="G22" s="144"/>
      <c r="H22" s="143"/>
      <c r="I22" s="153"/>
      <c r="J22" s="153"/>
      <c r="K22" s="143"/>
      <c r="L22" s="154"/>
      <c r="M22" s="155">
        <f>IF(L22=0,"",IF(L22=1,L21,IF(L22=3,"FC",L23)))</f>
      </c>
      <c r="N22" s="162"/>
      <c r="O22" s="143"/>
      <c r="P22" s="143"/>
      <c r="Q22" s="143"/>
    </row>
    <row r="23" spans="2:17" ht="19.5" customHeight="1" hidden="1">
      <c r="B23" s="156">
        <v>3</v>
      </c>
      <c r="E23" s="159" t="s">
        <v>49</v>
      </c>
      <c r="F23" s="143">
        <v>6</v>
      </c>
      <c r="G23" s="147"/>
      <c r="H23" s="147">
        <v>0</v>
      </c>
      <c r="I23" s="335" t="s">
        <v>59</v>
      </c>
      <c r="J23" s="336"/>
      <c r="K23" s="148" t="s">
        <v>59</v>
      </c>
      <c r="L23" s="149" t="s">
        <v>59</v>
      </c>
      <c r="M23" s="158"/>
      <c r="N23" s="163">
        <f>IF(M24=2,M25,IF(M24=3,"-",M21))</f>
        <v>0</v>
      </c>
      <c r="O23" s="143"/>
      <c r="P23" s="143"/>
      <c r="Q23" s="143"/>
    </row>
    <row r="24" spans="2:17" ht="19.5" customHeight="1" hidden="1">
      <c r="B24" s="151"/>
      <c r="E24" s="152"/>
      <c r="F24" s="143"/>
      <c r="G24" s="144"/>
      <c r="H24" s="143"/>
      <c r="I24" s="153"/>
      <c r="J24" s="153"/>
      <c r="K24" s="143"/>
      <c r="L24" s="153"/>
      <c r="M24" s="154"/>
      <c r="N24" s="164">
        <f>IF(M24=0,"",IF(M24=1,M22,IF(M24=3,"FC",M26)))</f>
      </c>
      <c r="O24" s="143"/>
      <c r="P24" s="143"/>
      <c r="Q24" s="143"/>
    </row>
    <row r="25" spans="2:17" ht="19.5" customHeight="1" hidden="1">
      <c r="B25" s="156">
        <v>2</v>
      </c>
      <c r="E25" s="157" t="s">
        <v>50</v>
      </c>
      <c r="F25" s="143">
        <v>7</v>
      </c>
      <c r="G25" s="147"/>
      <c r="H25" s="147">
        <v>0</v>
      </c>
      <c r="I25" s="335" t="s">
        <v>59</v>
      </c>
      <c r="J25" s="336"/>
      <c r="K25" s="148" t="s">
        <v>59</v>
      </c>
      <c r="L25" s="149" t="s">
        <v>59</v>
      </c>
      <c r="M25" s="150">
        <f>IF(L26=2,H27,IF(L26=3,"-",H25))</f>
        <v>0</v>
      </c>
      <c r="N25" s="161"/>
      <c r="O25" s="143"/>
      <c r="P25" s="143"/>
      <c r="Q25" s="143"/>
    </row>
    <row r="26" spans="2:17" ht="19.5" customHeight="1" hidden="1">
      <c r="B26" s="151"/>
      <c r="E26" s="152"/>
      <c r="F26" s="143"/>
      <c r="G26" s="144"/>
      <c r="H26" s="143"/>
      <c r="I26" s="153"/>
      <c r="J26" s="153"/>
      <c r="K26" s="143"/>
      <c r="L26" s="154"/>
      <c r="M26" s="155">
        <f>IF(L26=0,"",IF(L26=1,L25,IF(L26=3,"FC",L27)))</f>
      </c>
      <c r="N26" s="161"/>
      <c r="O26" s="143"/>
      <c r="P26" s="143"/>
      <c r="Q26" s="143"/>
    </row>
    <row r="27" spans="2:17" ht="19.5" customHeight="1" hidden="1">
      <c r="B27" s="156">
        <v>1</v>
      </c>
      <c r="E27" s="159" t="s">
        <v>47</v>
      </c>
      <c r="F27" s="143">
        <v>8</v>
      </c>
      <c r="G27" s="147">
        <v>0</v>
      </c>
      <c r="H27" s="147">
        <v>0</v>
      </c>
      <c r="I27" s="335" t="s">
        <v>59</v>
      </c>
      <c r="J27" s="336"/>
      <c r="K27" s="148" t="s">
        <v>59</v>
      </c>
      <c r="L27" s="149" t="s">
        <v>59</v>
      </c>
      <c r="M27" s="161"/>
      <c r="N27" s="143"/>
      <c r="O27" s="150"/>
      <c r="P27" s="337">
        <f>IF(O28=2,O35,IF(O28=3,"-",O19))</f>
        <v>0</v>
      </c>
      <c r="Q27" s="337"/>
    </row>
    <row r="28" spans="2:17" ht="19.5" customHeight="1" hidden="1">
      <c r="B28" s="13"/>
      <c r="E28" s="166"/>
      <c r="F28" s="143"/>
      <c r="G28" s="144"/>
      <c r="H28" s="167"/>
      <c r="I28" s="153"/>
      <c r="J28" s="153"/>
      <c r="K28" s="143"/>
      <c r="L28" s="153"/>
      <c r="M28" s="143"/>
      <c r="N28" s="143"/>
      <c r="O28" s="154"/>
      <c r="P28" s="338">
        <f>IF(O28=0,"",IF(O28=1,O20,IF(O28=3,"FC",O36)))</f>
      </c>
      <c r="Q28" s="339"/>
    </row>
    <row r="29" spans="2:18" ht="19.5" customHeight="1" hidden="1">
      <c r="B29" s="26">
        <v>1</v>
      </c>
      <c r="E29" s="159" t="s">
        <v>51</v>
      </c>
      <c r="F29" s="143">
        <v>9</v>
      </c>
      <c r="G29" s="147"/>
      <c r="H29" s="147">
        <v>0</v>
      </c>
      <c r="I29" s="335" t="s">
        <v>59</v>
      </c>
      <c r="J29" s="336"/>
      <c r="K29" s="148" t="s">
        <v>59</v>
      </c>
      <c r="L29" s="149" t="s">
        <v>59</v>
      </c>
      <c r="M29" s="150">
        <f>IF(L30=2,H31,IF(L30=3,"-",H29))</f>
        <v>0</v>
      </c>
      <c r="N29" s="143"/>
      <c r="O29" s="143"/>
      <c r="P29" s="340"/>
      <c r="Q29" s="341"/>
      <c r="R29" s="137"/>
    </row>
    <row r="30" spans="2:18" ht="19.5" customHeight="1" hidden="1">
      <c r="B30" s="151"/>
      <c r="E30" s="157"/>
      <c r="F30" s="143"/>
      <c r="G30" s="144"/>
      <c r="H30" s="143"/>
      <c r="I30" s="153"/>
      <c r="J30" s="153"/>
      <c r="K30" s="143"/>
      <c r="L30" s="154"/>
      <c r="M30" s="155">
        <f>IF(L30=0,"",IF(L30=1,L29,IF(L30=3,"FC",L31)))</f>
      </c>
      <c r="N30" s="143"/>
      <c r="O30" s="143"/>
      <c r="P30" s="168"/>
      <c r="Q30" s="153"/>
      <c r="R30" s="137"/>
    </row>
    <row r="31" spans="2:18" ht="19.5" customHeight="1" hidden="1">
      <c r="B31" s="156">
        <v>2</v>
      </c>
      <c r="E31" s="157" t="s">
        <v>48</v>
      </c>
      <c r="F31" s="143">
        <v>10</v>
      </c>
      <c r="G31" s="147"/>
      <c r="H31" s="147">
        <v>0</v>
      </c>
      <c r="I31" s="335" t="s">
        <v>59</v>
      </c>
      <c r="J31" s="336"/>
      <c r="K31" s="148" t="s">
        <v>59</v>
      </c>
      <c r="L31" s="149" t="s">
        <v>59</v>
      </c>
      <c r="M31" s="158"/>
      <c r="N31" s="150">
        <f>IF(M32=2,M33,IF(M32=3,"-",M29))</f>
        <v>0</v>
      </c>
      <c r="O31" s="143"/>
      <c r="P31" s="168"/>
      <c r="Q31" s="153"/>
      <c r="R31" s="137"/>
    </row>
    <row r="32" spans="2:18" ht="19.5" customHeight="1" hidden="1">
      <c r="B32" s="151"/>
      <c r="E32" s="166"/>
      <c r="F32" s="143"/>
      <c r="G32" s="144"/>
      <c r="H32" s="143"/>
      <c r="I32" s="153"/>
      <c r="J32" s="153"/>
      <c r="K32" s="143"/>
      <c r="L32" s="153"/>
      <c r="M32" s="154"/>
      <c r="N32" s="155">
        <f>IF(M32=0,"",IF(M32=1,M30,IF(M32=3,"FC",M34)))</f>
      </c>
      <c r="O32" s="143"/>
      <c r="P32" s="168"/>
      <c r="Q32" s="153"/>
      <c r="R32" s="137"/>
    </row>
    <row r="33" spans="2:18" ht="19.5" customHeight="1" hidden="1">
      <c r="B33" s="156">
        <v>3</v>
      </c>
      <c r="E33" s="157" t="s">
        <v>52</v>
      </c>
      <c r="F33" s="143">
        <v>11</v>
      </c>
      <c r="G33" s="147"/>
      <c r="H33" s="147">
        <v>0</v>
      </c>
      <c r="I33" s="335" t="s">
        <v>59</v>
      </c>
      <c r="J33" s="336"/>
      <c r="K33" s="148" t="s">
        <v>59</v>
      </c>
      <c r="L33" s="149" t="s">
        <v>59</v>
      </c>
      <c r="M33" s="150">
        <f>IF(L34=2,H35,IF(L34=3,"-",H33))</f>
        <v>0</v>
      </c>
      <c r="N33" s="169"/>
      <c r="O33" s="143"/>
      <c r="P33" s="168"/>
      <c r="Q33" s="153"/>
      <c r="R33" s="137"/>
    </row>
    <row r="34" spans="2:18" ht="19.5" customHeight="1" hidden="1">
      <c r="B34" s="151"/>
      <c r="E34" s="43"/>
      <c r="F34" s="143"/>
      <c r="G34" s="144"/>
      <c r="H34" s="143"/>
      <c r="I34" s="153"/>
      <c r="J34" s="153"/>
      <c r="K34" s="143"/>
      <c r="L34" s="154"/>
      <c r="M34" s="155">
        <f>IF(L34=0,"",IF(L34=1,L33,IF(L34=3,"FC",L35)))</f>
      </c>
      <c r="N34" s="170"/>
      <c r="O34" s="143"/>
      <c r="P34" s="168"/>
      <c r="Q34" s="153"/>
      <c r="R34" s="137"/>
    </row>
    <row r="35" spans="2:18" ht="19.5" customHeight="1" hidden="1">
      <c r="B35" s="156">
        <v>4</v>
      </c>
      <c r="E35" s="159" t="s">
        <v>49</v>
      </c>
      <c r="F35" s="143">
        <v>12</v>
      </c>
      <c r="G35" s="147"/>
      <c r="H35" s="147">
        <v>0</v>
      </c>
      <c r="I35" s="335" t="s">
        <v>59</v>
      </c>
      <c r="J35" s="336"/>
      <c r="K35" s="148" t="s">
        <v>59</v>
      </c>
      <c r="L35" s="149" t="s">
        <v>59</v>
      </c>
      <c r="M35" s="161"/>
      <c r="N35" s="162"/>
      <c r="O35" s="150">
        <f>IF(N36=2,N39,IF(N36=3,"-",N31))</f>
        <v>0</v>
      </c>
      <c r="P35" s="168"/>
      <c r="Q35" s="153"/>
      <c r="R35" s="137"/>
    </row>
    <row r="36" spans="2:18" ht="19.5" customHeight="1" hidden="1">
      <c r="B36" s="151"/>
      <c r="E36" s="166"/>
      <c r="F36" s="143"/>
      <c r="G36" s="144"/>
      <c r="H36" s="143"/>
      <c r="I36" s="153"/>
      <c r="J36" s="153"/>
      <c r="K36" s="143"/>
      <c r="L36" s="153"/>
      <c r="M36" s="143"/>
      <c r="N36" s="154"/>
      <c r="O36" s="155">
        <f>IF(N36=0,"",IF(N36=1,N32,IF(N36=3,"FC",N40)))</f>
      </c>
      <c r="P36" s="168"/>
      <c r="Q36" s="153"/>
      <c r="R36" s="137"/>
    </row>
    <row r="37" spans="2:18" ht="19.5" customHeight="1" hidden="1">
      <c r="B37" s="156">
        <v>4</v>
      </c>
      <c r="E37" s="159" t="s">
        <v>53</v>
      </c>
      <c r="F37" s="143">
        <v>13</v>
      </c>
      <c r="G37" s="147"/>
      <c r="H37" s="147">
        <v>0</v>
      </c>
      <c r="I37" s="335" t="s">
        <v>59</v>
      </c>
      <c r="J37" s="336"/>
      <c r="K37" s="148" t="s">
        <v>59</v>
      </c>
      <c r="L37" s="149" t="s">
        <v>59</v>
      </c>
      <c r="M37" s="150">
        <f>IF(L38=2,H39,IF(L38=3,"-",H37))</f>
        <v>0</v>
      </c>
      <c r="N37" s="162"/>
      <c r="O37" s="143"/>
      <c r="P37" s="153"/>
      <c r="Q37" s="153"/>
      <c r="R37" s="137"/>
    </row>
    <row r="38" spans="2:18" ht="19.5" customHeight="1" hidden="1">
      <c r="B38" s="151"/>
      <c r="E38" s="166"/>
      <c r="F38" s="143"/>
      <c r="G38" s="144"/>
      <c r="H38" s="143"/>
      <c r="I38" s="153"/>
      <c r="J38" s="153"/>
      <c r="K38" s="143"/>
      <c r="L38" s="154"/>
      <c r="M38" s="155">
        <f>IF(L38=0,"",IF(L38=1,L37,IF(L38=3,"FC",L39)))</f>
      </c>
      <c r="N38" s="162"/>
      <c r="O38" s="143"/>
      <c r="P38" s="153"/>
      <c r="Q38" s="153"/>
      <c r="R38" s="137"/>
    </row>
    <row r="39" spans="2:18" ht="19.5" customHeight="1" hidden="1">
      <c r="B39" s="156">
        <v>3</v>
      </c>
      <c r="E39" s="157" t="s">
        <v>50</v>
      </c>
      <c r="F39" s="143">
        <v>14</v>
      </c>
      <c r="G39" s="147"/>
      <c r="H39" s="147">
        <v>0</v>
      </c>
      <c r="I39" s="335" t="s">
        <v>59</v>
      </c>
      <c r="J39" s="336"/>
      <c r="K39" s="148" t="s">
        <v>59</v>
      </c>
      <c r="L39" s="149" t="s">
        <v>59</v>
      </c>
      <c r="M39" s="158"/>
      <c r="N39" s="163">
        <f>IF(M40=2,M41,IF(M40=3,"-",M37))</f>
        <v>0</v>
      </c>
      <c r="O39" s="143"/>
      <c r="P39" s="153"/>
      <c r="Q39" s="153"/>
      <c r="R39" s="137"/>
    </row>
    <row r="40" spans="2:18" ht="19.5" customHeight="1" hidden="1">
      <c r="B40" s="151"/>
      <c r="E40" s="166"/>
      <c r="F40" s="143"/>
      <c r="G40" s="144"/>
      <c r="H40" s="143"/>
      <c r="I40" s="153"/>
      <c r="J40" s="153"/>
      <c r="K40" s="143"/>
      <c r="L40" s="153"/>
      <c r="M40" s="154"/>
      <c r="N40" s="164">
        <f>IF(M40=0,"",IF(M40=1,M38,IF(M40=3,"FC",M42)))</f>
      </c>
      <c r="O40" s="143"/>
      <c r="P40" s="153"/>
      <c r="Q40" s="153"/>
      <c r="R40" s="137"/>
    </row>
    <row r="41" spans="2:18" ht="19.5" customHeight="1" hidden="1">
      <c r="B41" s="156">
        <v>2</v>
      </c>
      <c r="E41" s="157" t="s">
        <v>54</v>
      </c>
      <c r="F41" s="143">
        <v>15</v>
      </c>
      <c r="G41" s="147"/>
      <c r="H41" s="147">
        <v>0</v>
      </c>
      <c r="I41" s="335" t="s">
        <v>59</v>
      </c>
      <c r="J41" s="336"/>
      <c r="K41" s="148" t="s">
        <v>59</v>
      </c>
      <c r="L41" s="149" t="s">
        <v>59</v>
      </c>
      <c r="M41" s="150">
        <f>IF(L42=2,H43,IF(L42=3,"-",H41))</f>
        <v>0</v>
      </c>
      <c r="N41" s="161"/>
      <c r="O41" s="143"/>
      <c r="P41" s="153"/>
      <c r="Q41" s="153"/>
      <c r="R41" s="137"/>
    </row>
    <row r="42" spans="2:18" ht="19.5" customHeight="1" hidden="1">
      <c r="B42" s="151"/>
      <c r="E42" s="157"/>
      <c r="F42" s="143"/>
      <c r="G42" s="144"/>
      <c r="H42" s="143"/>
      <c r="I42" s="153"/>
      <c r="J42" s="153"/>
      <c r="K42" s="143"/>
      <c r="L42" s="154"/>
      <c r="M42" s="155">
        <f>IF(L42=0,"",IF(L42=1,L41,IF(L42=3,"FC",L43)))</f>
      </c>
      <c r="N42" s="161"/>
      <c r="O42" s="143"/>
      <c r="P42" s="153"/>
      <c r="Q42" s="153"/>
      <c r="R42" s="137"/>
    </row>
    <row r="43" spans="2:18" ht="19.5" customHeight="1" hidden="1">
      <c r="B43" s="156">
        <v>1</v>
      </c>
      <c r="E43" s="159" t="s">
        <v>47</v>
      </c>
      <c r="F43" s="143">
        <v>16</v>
      </c>
      <c r="G43" s="147"/>
      <c r="H43" s="147">
        <v>0</v>
      </c>
      <c r="I43" s="335" t="s">
        <v>59</v>
      </c>
      <c r="J43" s="336"/>
      <c r="K43" s="148" t="s">
        <v>59</v>
      </c>
      <c r="L43" s="149" t="s">
        <v>59</v>
      </c>
      <c r="M43" s="168"/>
      <c r="N43" s="143"/>
      <c r="O43" s="165"/>
      <c r="P43" s="337"/>
      <c r="Q43" s="337"/>
      <c r="R43" s="137"/>
    </row>
    <row r="44" spans="5:17" ht="19.5" customHeight="1" hidden="1">
      <c r="E44" s="138"/>
      <c r="G44" s="144"/>
      <c r="M44" s="143"/>
      <c r="N44" s="143"/>
      <c r="O44" s="143"/>
      <c r="P44" s="143"/>
      <c r="Q44" s="143"/>
    </row>
    <row r="45" ht="19.5" customHeight="1" hidden="1"/>
    <row r="46" ht="19.5" customHeight="1" hidden="1"/>
    <row r="47" ht="19.5" customHeight="1" hidden="1"/>
    <row r="48" ht="19.5" customHeight="1"/>
    <row r="49" ht="19.5" customHeight="1"/>
    <row r="50" ht="19.5" customHeight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spans="5:17" ht="19.5" customHeight="1">
      <c r="E58" s="329" t="s">
        <v>57</v>
      </c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1"/>
    </row>
    <row r="59" ht="19.5" customHeight="1"/>
    <row r="60" ht="19.5" customHeight="1"/>
    <row r="61" ht="19.5" customHeight="1"/>
    <row r="62" ht="19.5" customHeight="1" hidden="1"/>
    <row r="63" spans="2:15" ht="19.5" customHeight="1">
      <c r="B63" s="26"/>
      <c r="E63" s="146"/>
      <c r="F63" s="143">
        <v>1</v>
      </c>
      <c r="G63" s="147"/>
      <c r="H63" s="147">
        <f ca="1">IF(ISERROR(VLOOKUP(CELL("contents",$B63),Inscrições!$B$11:$G$937,3,FALSE)),"",VLOOKUP(CELL("contents",$B63),Inscrições!$B$11:$G$937,3,FALSE))</f>
      </c>
      <c r="I63" s="335">
        <f ca="1">IF(ISERROR(VLOOKUP(CELL("contents",$H63),Inscrições!$D$11:$G$937,2,FALSE)),"",VLOOKUP(CELL("contents",$H63),Inscrições!$D$11:$G$937,2,FALSE))</f>
      </c>
      <c r="J63" s="336"/>
      <c r="K63" s="148" t="s">
        <v>59</v>
      </c>
      <c r="L63" s="149">
        <f ca="1">IF(ISERROR(VLOOKUP(CELL("contents",$H63),Inscrições!$D$11:$G$937,4,FALSE)),"",VLOOKUP(CELL("contents",$H63),Inscrições!$D$11:$G$937,4,FALSE))</f>
      </c>
      <c r="M63" s="150">
        <f>IF(L64=2,H65,IF(L64=3,"-",H63))</f>
      </c>
      <c r="N63" s="143"/>
      <c r="O63" s="143"/>
    </row>
    <row r="64" spans="2:15" ht="19.5" customHeight="1">
      <c r="B64" s="151"/>
      <c r="E64" s="152"/>
      <c r="F64" s="143"/>
      <c r="G64" s="144"/>
      <c r="H64" s="143"/>
      <c r="I64" s="153"/>
      <c r="J64" s="153"/>
      <c r="K64" s="143"/>
      <c r="L64" s="154"/>
      <c r="M64" s="155">
        <f>IF(L64=0,"",IF(L64=1,L63,IF(L64=3,"FC",L65)))</f>
      </c>
      <c r="N64" s="143"/>
      <c r="O64" s="143"/>
    </row>
    <row r="65" spans="2:15" ht="19.5" customHeight="1">
      <c r="B65" s="156"/>
      <c r="E65" s="157"/>
      <c r="F65" s="143">
        <v>2</v>
      </c>
      <c r="G65" s="147"/>
      <c r="H65" s="147">
        <f ca="1">IF(ISERROR(VLOOKUP(CELL("contents",$B65),Inscrições!$B$11:$G$937,3,FALSE)),"",VLOOKUP(CELL("contents",$B65),Inscrições!$B$11:$G$937,3,FALSE))</f>
      </c>
      <c r="I65" s="335">
        <f ca="1">IF(ISERROR(VLOOKUP(CELL("contents",$H65),Inscrições!$D$11:$G$937,2,FALSE)),"",VLOOKUP(CELL("contents",$H65),Inscrições!$D$11:$G$937,2,FALSE))</f>
      </c>
      <c r="J65" s="336"/>
      <c r="K65" s="148" t="s">
        <v>59</v>
      </c>
      <c r="L65" s="171">
        <f ca="1">IF(ISERROR(VLOOKUP(CELL("contents",$H65),Inscrições!$D$11:$G$937,4,FALSE)),"",VLOOKUP(CELL("contents",$H65),Inscrições!$D$11:$G$937,4,FALSE))</f>
      </c>
      <c r="M65" s="172"/>
      <c r="N65"/>
      <c r="O65" s="143"/>
    </row>
    <row r="66" spans="2:15" ht="19.5" customHeight="1">
      <c r="B66" s="151"/>
      <c r="E66" s="152"/>
      <c r="F66" s="143"/>
      <c r="G66" s="144"/>
      <c r="H66" s="143"/>
      <c r="I66" s="153"/>
      <c r="J66" s="153"/>
      <c r="K66" s="143"/>
      <c r="L66" s="153"/>
      <c r="M66"/>
      <c r="N66"/>
      <c r="O66" s="143"/>
    </row>
    <row r="67" spans="2:15" ht="19.5" customHeight="1">
      <c r="B67" s="151"/>
      <c r="E67" s="152"/>
      <c r="F67" s="143"/>
      <c r="G67" s="144"/>
      <c r="H67" s="143"/>
      <c r="I67" s="153"/>
      <c r="J67" s="153"/>
      <c r="K67" s="143"/>
      <c r="L67" s="153"/>
      <c r="M67"/>
      <c r="N67"/>
      <c r="O67" s="143"/>
    </row>
    <row r="68" spans="2:15" ht="19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2:17" ht="19.5" customHeight="1">
      <c r="B69"/>
      <c r="C69"/>
      <c r="D69"/>
      <c r="E69" s="329" t="s">
        <v>58</v>
      </c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</row>
    <row r="70" spans="2:15" ht="19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15" ht="19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2:18" ht="19.5" customHeight="1">
      <c r="L72"/>
      <c r="M72"/>
      <c r="N72"/>
      <c r="O72"/>
      <c r="P72"/>
      <c r="Q72"/>
      <c r="R72"/>
    </row>
    <row r="73" spans="2:18" ht="19.5" customHeight="1">
      <c r="B73" s="136"/>
      <c r="C73" s="74" t="s">
        <v>27</v>
      </c>
      <c r="D73" s="41" t="s">
        <v>20</v>
      </c>
      <c r="E73" s="342" t="s">
        <v>4</v>
      </c>
      <c r="F73" s="343"/>
      <c r="G73" s="75" t="s">
        <v>29</v>
      </c>
      <c r="H73" s="344" t="s">
        <v>5</v>
      </c>
      <c r="I73" s="345"/>
      <c r="L73"/>
      <c r="M73"/>
      <c r="N73"/>
      <c r="O73"/>
      <c r="P73"/>
      <c r="Q73"/>
      <c r="R73"/>
    </row>
    <row r="74" spans="2:18" ht="19.5" customHeight="1">
      <c r="B74" s="26"/>
      <c r="C74" s="76">
        <v>1</v>
      </c>
      <c r="D74" s="77">
        <f ca="1">IF(ISERROR(VLOOKUP(CELL("contents",$B74),Inscrições!$B$11:$G$934,3,FALSE)),"",VLOOKUP(CELL("contents",$B74),Inscrições!$B$11:$G$934,3,FALSE))</f>
      </c>
      <c r="E74" s="293">
        <f ca="1">IF(ISERROR(VLOOKUP(CELL("contents",$D74),Inscrições!$D$11:$G$934,2,FALSE)),"",VLOOKUP(CELL("contents",$D74),Inscrições!$D$11:$G$934,2,FALSE))</f>
      </c>
      <c r="F74" s="294"/>
      <c r="G74" s="78">
        <f ca="1">IF(ISERROR(VLOOKUP(CELL("contents",$D74),Inscrições!$D$11:$G$934,3,FALSE)),"",VLOOKUP(CELL("contents",$D74),Inscrições!$D$11:$G$934,3,FALSE))</f>
      </c>
      <c r="H74" s="293">
        <f ca="1">IF(ISERROR(VLOOKUP(CELL("contents",$D74),Inscrições!$D$11:$G$934,4,FALSE)),"",VLOOKUP(CELL("contents",$D74),Inscrições!$D$11:$G$934,4,FALSE))</f>
      </c>
      <c r="I74" s="294"/>
      <c r="L74"/>
      <c r="M74"/>
      <c r="N74"/>
      <c r="O74"/>
      <c r="P74"/>
      <c r="Q74"/>
      <c r="R74"/>
    </row>
    <row r="75" spans="2:18" ht="19.5" customHeight="1">
      <c r="B75" s="53"/>
      <c r="C75" s="79">
        <v>2</v>
      </c>
      <c r="D75" s="80">
        <f ca="1">IF(ISERROR(VLOOKUP(CELL("contents",$B75),Inscrições!$B$11:$G$934,3,FALSE)),"",VLOOKUP(CELL("contents",$B75),Inscrições!$B$11:$G$934,3,FALSE))</f>
      </c>
      <c r="E75" s="306">
        <f ca="1">IF(ISERROR(VLOOKUP(CELL("contents",$D75),Inscrições!$D$11:$G$934,2,FALSE)),"",VLOOKUP(CELL("contents",$D75),Inscrições!$D$11:$G$934,2,FALSE))</f>
      </c>
      <c r="F75" s="307"/>
      <c r="G75" s="81">
        <f ca="1">IF(ISERROR(VLOOKUP(CELL("contents",$D75),Inscrições!$D$11:$G$934,3,FALSE)),"",VLOOKUP(CELL("contents",$D75),Inscrições!$D$11:$G$934,3,FALSE))</f>
      </c>
      <c r="H75" s="306">
        <f ca="1">IF(ISERROR(VLOOKUP(CELL("contents",$D75),Inscrições!$D$11:$G$934,4,FALSE)),"",VLOOKUP(CELL("contents",$D75),Inscrições!$D$11:$G$934,4,FALSE))</f>
      </c>
      <c r="I75" s="307"/>
      <c r="L75"/>
      <c r="M75"/>
      <c r="N75"/>
      <c r="O75"/>
      <c r="P75"/>
      <c r="Q75"/>
      <c r="R75"/>
    </row>
    <row r="76" spans="2:18" ht="19.5" customHeight="1">
      <c r="B76" s="53"/>
      <c r="C76" s="82">
        <v>3</v>
      </c>
      <c r="D76" s="80">
        <f ca="1">IF(ISERROR(VLOOKUP(CELL("contents",$B76),Inscrições!$B$11:$G$934,3,FALSE)),"",VLOOKUP(CELL("contents",$B76),Inscrições!$B$11:$G$934,3,FALSE))</f>
      </c>
      <c r="E76" s="306">
        <f ca="1">IF(ISERROR(VLOOKUP(CELL("contents",$D76),Inscrições!$D$11:$G$934,2,FALSE)),"",VLOOKUP(CELL("contents",$D76),Inscrições!$D$11:$G$934,2,FALSE))</f>
      </c>
      <c r="F76" s="307"/>
      <c r="G76" s="81">
        <f ca="1">IF(ISERROR(VLOOKUP(CELL("contents",$D76),Inscrições!$D$11:$G$934,3,FALSE)),"",VLOOKUP(CELL("contents",$D76),Inscrições!$D$11:$G$934,3,FALSE))</f>
      </c>
      <c r="H76" s="306">
        <f ca="1">IF(ISERROR(VLOOKUP(CELL("contents",$D76),Inscrições!$D$11:$G$934,4,FALSE)),"",VLOOKUP(CELL("contents",$D76),Inscrições!$D$11:$G$934,4,FALSE))</f>
      </c>
      <c r="I76" s="307"/>
      <c r="L76"/>
      <c r="M76"/>
      <c r="N76"/>
      <c r="O76"/>
      <c r="P76"/>
      <c r="Q76"/>
      <c r="R76"/>
    </row>
    <row r="77" spans="2:18" ht="19.5" customHeight="1">
      <c r="B77" s="53"/>
      <c r="C77" s="83">
        <v>4</v>
      </c>
      <c r="D77" s="84">
        <f ca="1">IF(ISERROR(VLOOKUP(CELL("contents",$B77),Inscrições!$B$11:$G$934,3,FALSE)),"",VLOOKUP(CELL("contents",$B77),Inscrições!$B$11:$G$934,3,FALSE))</f>
      </c>
      <c r="E77" s="308">
        <f ca="1">IF(ISERROR(VLOOKUP(CELL("contents",$D77),Inscrições!$D$11:$G$934,2,FALSE)),"",VLOOKUP(CELL("contents",$D77),Inscrições!$D$11:$G$934,2,FALSE))</f>
      </c>
      <c r="F77" s="309"/>
      <c r="G77" s="85">
        <f ca="1">IF(ISERROR(VLOOKUP(CELL("contents",$D77),Inscrições!$D$11:$G$934,3,FALSE)),"",VLOOKUP(CELL("contents",$D77),Inscrições!$D$11:$G$934,3,FALSE))</f>
      </c>
      <c r="H77" s="308">
        <f ca="1">IF(ISERROR(VLOOKUP(CELL("contents",$D77),Inscrições!$D$11:$G$934,4,FALSE)),"",VLOOKUP(CELL("contents",$D77),Inscrições!$D$11:$G$934,4,FALSE))</f>
      </c>
      <c r="I77" s="309"/>
      <c r="L77"/>
      <c r="M77"/>
      <c r="N77"/>
      <c r="O77"/>
      <c r="P77"/>
      <c r="Q77"/>
      <c r="R77"/>
    </row>
    <row r="78" ht="19.5" customHeight="1"/>
    <row r="79" spans="5:14" ht="19.5" customHeight="1">
      <c r="E79"/>
      <c r="F79"/>
      <c r="G79"/>
      <c r="H79"/>
      <c r="I79"/>
      <c r="J79"/>
      <c r="K79"/>
      <c r="L79"/>
      <c r="M79"/>
      <c r="N79"/>
    </row>
    <row r="80" spans="5:14" ht="19.5" customHeight="1">
      <c r="E80"/>
      <c r="F80"/>
      <c r="G80"/>
      <c r="H80"/>
      <c r="I80"/>
      <c r="J80"/>
      <c r="K80"/>
      <c r="L80"/>
      <c r="M80"/>
      <c r="N80"/>
    </row>
    <row r="81" spans="5:14" ht="19.5" customHeight="1">
      <c r="E81"/>
      <c r="F81"/>
      <c r="G81"/>
      <c r="H81"/>
      <c r="I81"/>
      <c r="J81"/>
      <c r="K81"/>
      <c r="L81"/>
      <c r="M81"/>
      <c r="N81"/>
    </row>
    <row r="82" spans="5:14" ht="19.5" customHeight="1">
      <c r="E82"/>
      <c r="F82"/>
      <c r="G82"/>
      <c r="H82"/>
      <c r="I82"/>
      <c r="J82"/>
      <c r="K82"/>
      <c r="L82"/>
      <c r="M82"/>
      <c r="N82"/>
    </row>
    <row r="83" spans="5:14" ht="19.5" customHeight="1">
      <c r="E83"/>
      <c r="F83"/>
      <c r="G83"/>
      <c r="H83"/>
      <c r="I83"/>
      <c r="J83"/>
      <c r="K83"/>
      <c r="L83"/>
      <c r="M83"/>
      <c r="N83"/>
    </row>
    <row r="84" spans="5:13" ht="19.5" customHeight="1">
      <c r="E84"/>
      <c r="F84"/>
      <c r="G84"/>
      <c r="H84"/>
      <c r="I84"/>
      <c r="J84"/>
      <c r="K84"/>
      <c r="L84"/>
      <c r="M8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 sheet="1" objects="1" scenarios="1"/>
  <mergeCells count="49">
    <mergeCell ref="H74:I74"/>
    <mergeCell ref="E75:F75"/>
    <mergeCell ref="H75:I75"/>
    <mergeCell ref="E76:F76"/>
    <mergeCell ref="H76:I76"/>
    <mergeCell ref="E77:F77"/>
    <mergeCell ref="H77:I77"/>
    <mergeCell ref="E74:F74"/>
    <mergeCell ref="P43:Q43"/>
    <mergeCell ref="E58:Q58"/>
    <mergeCell ref="I63:J63"/>
    <mergeCell ref="I65:J65"/>
    <mergeCell ref="E69:Q69"/>
    <mergeCell ref="E73:F73"/>
    <mergeCell ref="H73:I73"/>
    <mergeCell ref="I33:J33"/>
    <mergeCell ref="I35:J35"/>
    <mergeCell ref="I37:J37"/>
    <mergeCell ref="I39:J39"/>
    <mergeCell ref="I41:J41"/>
    <mergeCell ref="I43:J43"/>
    <mergeCell ref="I27:J27"/>
    <mergeCell ref="P27:Q27"/>
    <mergeCell ref="P28:Q28"/>
    <mergeCell ref="I29:J29"/>
    <mergeCell ref="P29:Q29"/>
    <mergeCell ref="I31:J31"/>
    <mergeCell ref="I15:J15"/>
    <mergeCell ref="I17:J17"/>
    <mergeCell ref="I19:J19"/>
    <mergeCell ref="I21:J21"/>
    <mergeCell ref="I23:J23"/>
    <mergeCell ref="I25:J25"/>
    <mergeCell ref="H5:M5"/>
    <mergeCell ref="O5:Q5"/>
    <mergeCell ref="E8:Q8"/>
    <mergeCell ref="I11:J11"/>
    <mergeCell ref="O11:Q11"/>
    <mergeCell ref="I13:J13"/>
    <mergeCell ref="D5:F5"/>
    <mergeCell ref="D4:F4"/>
    <mergeCell ref="D3:F3"/>
    <mergeCell ref="D2:F2"/>
    <mergeCell ref="H2:M2"/>
    <mergeCell ref="O2:Q2"/>
    <mergeCell ref="H3:M3"/>
    <mergeCell ref="O3:Q3"/>
    <mergeCell ref="H4:M4"/>
    <mergeCell ref="O4:Q4"/>
  </mergeCells>
  <conditionalFormatting sqref="M16 M24 N20 L14 M32 M40 N36 O28 L18 L22 L26 L30 L34 L38 L42">
    <cfRule type="expression" priority="133" dxfId="0" stopIfTrue="1">
      <formula>#REF!="CU"</formula>
    </cfRule>
  </conditionalFormatting>
  <conditionalFormatting sqref="M13 P27:Q27 O43:Q43 M17 N15 N23 N31 N39 O35 M21 M25 M29 M33 M37 M41">
    <cfRule type="expression" priority="134" dxfId="0" stopIfTrue="1">
      <formula>$S$1="CU"</formula>
    </cfRule>
  </conditionalFormatting>
  <conditionalFormatting sqref="O27 M29 M17 N15 N23 M21 M25 M37 N31 O35 N39 M33 M41">
    <cfRule type="expression" priority="132" dxfId="0" stopIfTrue="1">
      <formula>$P$1="CU"</formula>
    </cfRule>
  </conditionalFormatting>
  <conditionalFormatting sqref="M16 O28 M32 N20 M24 M40 N36">
    <cfRule type="expression" priority="131" dxfId="0" stopIfTrue="1">
      <formula>$Q$1="CU"</formula>
    </cfRule>
  </conditionalFormatting>
  <conditionalFormatting sqref="M16 N36 N20 M24 M32 M40">
    <cfRule type="expression" priority="130" dxfId="0" stopIfTrue="1">
      <formula>#REF!="CU"</formula>
    </cfRule>
  </conditionalFormatting>
  <conditionalFormatting sqref="M13">
    <cfRule type="expression" priority="129" dxfId="0" stopIfTrue="1">
      <formula>$S$1="CU"</formula>
    </cfRule>
  </conditionalFormatting>
  <conditionalFormatting sqref="M13">
    <cfRule type="expression" priority="128" dxfId="0" stopIfTrue="1">
      <formula>$P$1="CU"</formula>
    </cfRule>
  </conditionalFormatting>
  <conditionalFormatting sqref="M16">
    <cfRule type="expression" priority="127" dxfId="0" stopIfTrue="1">
      <formula>$Q$1="CU"</formula>
    </cfRule>
  </conditionalFormatting>
  <conditionalFormatting sqref="M17">
    <cfRule type="expression" priority="126" dxfId="0" stopIfTrue="1">
      <formula>$P$1="CU"</formula>
    </cfRule>
  </conditionalFormatting>
  <conditionalFormatting sqref="M16">
    <cfRule type="expression" priority="125" dxfId="0" stopIfTrue="1">
      <formula>$Q$1="CU"</formula>
    </cfRule>
  </conditionalFormatting>
  <conditionalFormatting sqref="M24">
    <cfRule type="expression" priority="124" dxfId="0" stopIfTrue="1">
      <formula>$Q$1="CU"</formula>
    </cfRule>
  </conditionalFormatting>
  <conditionalFormatting sqref="N20">
    <cfRule type="expression" priority="123" dxfId="0" stopIfTrue="1">
      <formula>$Q$1="CU"</formula>
    </cfRule>
  </conditionalFormatting>
  <conditionalFormatting sqref="M32">
    <cfRule type="expression" priority="122" dxfId="0" stopIfTrue="1">
      <formula>$Q$1="CU"</formula>
    </cfRule>
  </conditionalFormatting>
  <conditionalFormatting sqref="M33">
    <cfRule type="expression" priority="121" dxfId="0" stopIfTrue="1">
      <formula>$P$1="CU"</formula>
    </cfRule>
  </conditionalFormatting>
  <conditionalFormatting sqref="M32">
    <cfRule type="expression" priority="120" dxfId="0" stopIfTrue="1">
      <formula>$Q$1="CU"</formula>
    </cfRule>
  </conditionalFormatting>
  <conditionalFormatting sqref="M40">
    <cfRule type="expression" priority="119" dxfId="0" stopIfTrue="1">
      <formula>$Q$1="CU"</formula>
    </cfRule>
  </conditionalFormatting>
  <conditionalFormatting sqref="N36">
    <cfRule type="expression" priority="118" dxfId="0" stopIfTrue="1">
      <formula>$Q$1="CU"</formula>
    </cfRule>
  </conditionalFormatting>
  <conditionalFormatting sqref="M16">
    <cfRule type="expression" priority="117" dxfId="0" stopIfTrue="1">
      <formula>$Q$1="CU"</formula>
    </cfRule>
  </conditionalFormatting>
  <conditionalFormatting sqref="M13">
    <cfRule type="expression" priority="116" dxfId="0" stopIfTrue="1">
      <formula>$P$1="CU"</formula>
    </cfRule>
  </conditionalFormatting>
  <conditionalFormatting sqref="M16">
    <cfRule type="expression" priority="115" dxfId="0" stopIfTrue="1">
      <formula>$Q$1="CU"</formula>
    </cfRule>
  </conditionalFormatting>
  <conditionalFormatting sqref="M24">
    <cfRule type="expression" priority="114" dxfId="0" stopIfTrue="1">
      <formula>$Q$1="CU"</formula>
    </cfRule>
  </conditionalFormatting>
  <conditionalFormatting sqref="N20">
    <cfRule type="expression" priority="113" dxfId="0" stopIfTrue="1">
      <formula>$Q$1="CU"</formula>
    </cfRule>
  </conditionalFormatting>
  <conditionalFormatting sqref="M26">
    <cfRule type="expression" priority="112" dxfId="0" stopIfTrue="1">
      <formula>$P$1="CU"</formula>
    </cfRule>
  </conditionalFormatting>
  <conditionalFormatting sqref="M32">
    <cfRule type="expression" priority="111" dxfId="0" stopIfTrue="1">
      <formula>$Q$1="CU"</formula>
    </cfRule>
  </conditionalFormatting>
  <conditionalFormatting sqref="M33">
    <cfRule type="expression" priority="110" dxfId="0" stopIfTrue="1">
      <formula>$P$1="CU"</formula>
    </cfRule>
  </conditionalFormatting>
  <conditionalFormatting sqref="M32">
    <cfRule type="expression" priority="109" dxfId="0" stopIfTrue="1">
      <formula>$Q$1="CU"</formula>
    </cfRule>
  </conditionalFormatting>
  <conditionalFormatting sqref="M40">
    <cfRule type="expression" priority="108" dxfId="0" stopIfTrue="1">
      <formula>$Q$1="CU"</formula>
    </cfRule>
  </conditionalFormatting>
  <conditionalFormatting sqref="N36">
    <cfRule type="expression" priority="107" dxfId="0" stopIfTrue="1">
      <formula>$Q$1="CU"</formula>
    </cfRule>
  </conditionalFormatting>
  <conditionalFormatting sqref="M32">
    <cfRule type="expression" priority="106" dxfId="0" stopIfTrue="1">
      <formula>$Q$1="CU"</formula>
    </cfRule>
  </conditionalFormatting>
  <conditionalFormatting sqref="M29">
    <cfRule type="expression" priority="105" dxfId="0" stopIfTrue="1">
      <formula>$P$1="CU"</formula>
    </cfRule>
  </conditionalFormatting>
  <conditionalFormatting sqref="M32">
    <cfRule type="expression" priority="104" dxfId="0" stopIfTrue="1">
      <formula>$Q$1="CU"</formula>
    </cfRule>
  </conditionalFormatting>
  <conditionalFormatting sqref="M40">
    <cfRule type="expression" priority="103" dxfId="0" stopIfTrue="1">
      <formula>$Q$1="CU"</formula>
    </cfRule>
  </conditionalFormatting>
  <conditionalFormatting sqref="N36">
    <cfRule type="expression" priority="102" dxfId="0" stopIfTrue="1">
      <formula>$Q$1="CU"</formula>
    </cfRule>
  </conditionalFormatting>
  <conditionalFormatting sqref="M42">
    <cfRule type="expression" priority="101" dxfId="0" stopIfTrue="1">
      <formula>$P$1="CU"</formula>
    </cfRule>
  </conditionalFormatting>
  <conditionalFormatting sqref="O27">
    <cfRule type="expression" priority="100" dxfId="0" stopIfTrue="1">
      <formula>$P$1="CU"</formula>
    </cfRule>
  </conditionalFormatting>
  <conditionalFormatting sqref="O27">
    <cfRule type="expression" priority="99" dxfId="0" stopIfTrue="1">
      <formula>$P$1="CU"</formula>
    </cfRule>
  </conditionalFormatting>
  <conditionalFormatting sqref="O28">
    <cfRule type="expression" priority="96" dxfId="0" stopIfTrue="1">
      <formula>#REF!="CU"</formula>
    </cfRule>
  </conditionalFormatting>
  <conditionalFormatting sqref="O28">
    <cfRule type="expression" priority="95" dxfId="0" stopIfTrue="1">
      <formula>$Q$1="CU"</formula>
    </cfRule>
  </conditionalFormatting>
  <conditionalFormatting sqref="O28">
    <cfRule type="expression" priority="94" dxfId="0" stopIfTrue="1">
      <formula>$Q$1="CU"</formula>
    </cfRule>
  </conditionalFormatting>
  <conditionalFormatting sqref="O28">
    <cfRule type="expression" priority="93" dxfId="0" stopIfTrue="1">
      <formula>$Q$1="CU"</formula>
    </cfRule>
  </conditionalFormatting>
  <conditionalFormatting sqref="O28">
    <cfRule type="expression" priority="92" dxfId="0" stopIfTrue="1">
      <formula>$Q$1="CU"</formula>
    </cfRule>
  </conditionalFormatting>
  <conditionalFormatting sqref="M24">
    <cfRule type="expression" priority="91" dxfId="0" stopIfTrue="1">
      <formula>$Q$1="CU"</formula>
    </cfRule>
  </conditionalFormatting>
  <conditionalFormatting sqref="M24">
    <cfRule type="expression" priority="90" dxfId="0" stopIfTrue="1">
      <formula>$Q$1="CU"</formula>
    </cfRule>
  </conditionalFormatting>
  <conditionalFormatting sqref="M32">
    <cfRule type="expression" priority="89" dxfId="0" stopIfTrue="1">
      <formula>$Q$1="CU"</formula>
    </cfRule>
  </conditionalFormatting>
  <conditionalFormatting sqref="M33">
    <cfRule type="expression" priority="88" dxfId="0" stopIfTrue="1">
      <formula>$P$1="CU"</formula>
    </cfRule>
  </conditionalFormatting>
  <conditionalFormatting sqref="M32">
    <cfRule type="expression" priority="87" dxfId="0" stopIfTrue="1">
      <formula>$Q$1="CU"</formula>
    </cfRule>
  </conditionalFormatting>
  <conditionalFormatting sqref="M32">
    <cfRule type="expression" priority="86" dxfId="0" stopIfTrue="1">
      <formula>$Q$1="CU"</formula>
    </cfRule>
  </conditionalFormatting>
  <conditionalFormatting sqref="M29">
    <cfRule type="expression" priority="85" dxfId="0" stopIfTrue="1">
      <formula>$P$1="CU"</formula>
    </cfRule>
  </conditionalFormatting>
  <conditionalFormatting sqref="M32">
    <cfRule type="expression" priority="84" dxfId="0" stopIfTrue="1">
      <formula>$Q$1="CU"</formula>
    </cfRule>
  </conditionalFormatting>
  <conditionalFormatting sqref="M40">
    <cfRule type="expression" priority="83" dxfId="0" stopIfTrue="1">
      <formula>$Q$1="CU"</formula>
    </cfRule>
  </conditionalFormatting>
  <conditionalFormatting sqref="M41">
    <cfRule type="expression" priority="82" dxfId="0" stopIfTrue="1">
      <formula>$P$1="CU"</formula>
    </cfRule>
  </conditionalFormatting>
  <conditionalFormatting sqref="M40">
    <cfRule type="expression" priority="81" dxfId="0" stopIfTrue="1">
      <formula>$Q$1="CU"</formula>
    </cfRule>
  </conditionalFormatting>
  <conditionalFormatting sqref="M40">
    <cfRule type="expression" priority="80" dxfId="0" stopIfTrue="1">
      <formula>$Q$1="CU"</formula>
    </cfRule>
  </conditionalFormatting>
  <conditionalFormatting sqref="M37">
    <cfRule type="expression" priority="79" dxfId="0" stopIfTrue="1">
      <formula>$P$1="CU"</formula>
    </cfRule>
  </conditionalFormatting>
  <conditionalFormatting sqref="M40">
    <cfRule type="expression" priority="78" dxfId="0" stopIfTrue="1">
      <formula>$Q$1="CU"</formula>
    </cfRule>
  </conditionalFormatting>
  <conditionalFormatting sqref="P27:Q27">
    <cfRule type="expression" priority="77" dxfId="0" stopIfTrue="1">
      <formula>$S$1="CU"</formula>
    </cfRule>
  </conditionalFormatting>
  <conditionalFormatting sqref="P43:Q43">
    <cfRule type="expression" priority="76" dxfId="0" stopIfTrue="1">
      <formula>$S$1="CU"</formula>
    </cfRule>
  </conditionalFormatting>
  <conditionalFormatting sqref="L14">
    <cfRule type="expression" priority="75" dxfId="0" stopIfTrue="1">
      <formula>#REF!="CU"</formula>
    </cfRule>
  </conditionalFormatting>
  <conditionalFormatting sqref="L14">
    <cfRule type="expression" priority="74" dxfId="0" stopIfTrue="1">
      <formula>$Q$1="CU"</formula>
    </cfRule>
  </conditionalFormatting>
  <conditionalFormatting sqref="L14">
    <cfRule type="expression" priority="73" dxfId="0" stopIfTrue="1">
      <formula>$Q$1="CU"</formula>
    </cfRule>
  </conditionalFormatting>
  <conditionalFormatting sqref="L14">
    <cfRule type="expression" priority="72" dxfId="0" stopIfTrue="1">
      <formula>$Q$1="CU"</formula>
    </cfRule>
  </conditionalFormatting>
  <conditionalFormatting sqref="L14">
    <cfRule type="expression" priority="71" dxfId="0" stopIfTrue="1">
      <formula>$Q$1="CU"</formula>
    </cfRule>
  </conditionalFormatting>
  <conditionalFormatting sqref="L14">
    <cfRule type="expression" priority="70" dxfId="0" stopIfTrue="1">
      <formula>$Q$1="CU"</formula>
    </cfRule>
  </conditionalFormatting>
  <conditionalFormatting sqref="L18">
    <cfRule type="expression" priority="69" dxfId="0" stopIfTrue="1">
      <formula>#REF!="CU"</formula>
    </cfRule>
  </conditionalFormatting>
  <conditionalFormatting sqref="L18">
    <cfRule type="expression" priority="68" dxfId="0" stopIfTrue="1">
      <formula>$Q$1="CU"</formula>
    </cfRule>
  </conditionalFormatting>
  <conditionalFormatting sqref="L18">
    <cfRule type="expression" priority="67" dxfId="0" stopIfTrue="1">
      <formula>$Q$1="CU"</formula>
    </cfRule>
  </conditionalFormatting>
  <conditionalFormatting sqref="L18">
    <cfRule type="expression" priority="66" dxfId="0" stopIfTrue="1">
      <formula>$Q$1="CU"</formula>
    </cfRule>
  </conditionalFormatting>
  <conditionalFormatting sqref="L18">
    <cfRule type="expression" priority="65" dxfId="0" stopIfTrue="1">
      <formula>$Q$1="CU"</formula>
    </cfRule>
  </conditionalFormatting>
  <conditionalFormatting sqref="L18">
    <cfRule type="expression" priority="64" dxfId="0" stopIfTrue="1">
      <formula>$Q$1="CU"</formula>
    </cfRule>
  </conditionalFormatting>
  <conditionalFormatting sqref="L22">
    <cfRule type="expression" priority="63" dxfId="0" stopIfTrue="1">
      <formula>#REF!="CU"</formula>
    </cfRule>
  </conditionalFormatting>
  <conditionalFormatting sqref="L22">
    <cfRule type="expression" priority="62" dxfId="0" stopIfTrue="1">
      <formula>$Q$1="CU"</formula>
    </cfRule>
  </conditionalFormatting>
  <conditionalFormatting sqref="L22">
    <cfRule type="expression" priority="61" dxfId="0" stopIfTrue="1">
      <formula>$Q$1="CU"</formula>
    </cfRule>
  </conditionalFormatting>
  <conditionalFormatting sqref="L22">
    <cfRule type="expression" priority="60" dxfId="0" stopIfTrue="1">
      <formula>$Q$1="CU"</formula>
    </cfRule>
  </conditionalFormatting>
  <conditionalFormatting sqref="L22">
    <cfRule type="expression" priority="59" dxfId="0" stopIfTrue="1">
      <formula>$Q$1="CU"</formula>
    </cfRule>
  </conditionalFormatting>
  <conditionalFormatting sqref="L22">
    <cfRule type="expression" priority="58" dxfId="0" stopIfTrue="1">
      <formula>$Q$1="CU"</formula>
    </cfRule>
  </conditionalFormatting>
  <conditionalFormatting sqref="L26">
    <cfRule type="expression" priority="57" dxfId="0" stopIfTrue="1">
      <formula>#REF!="CU"</formula>
    </cfRule>
  </conditionalFormatting>
  <conditionalFormatting sqref="L26">
    <cfRule type="expression" priority="56" dxfId="0" stopIfTrue="1">
      <formula>$Q$1="CU"</formula>
    </cfRule>
  </conditionalFormatting>
  <conditionalFormatting sqref="L26">
    <cfRule type="expression" priority="55" dxfId="0" stopIfTrue="1">
      <formula>$Q$1="CU"</formula>
    </cfRule>
  </conditionalFormatting>
  <conditionalFormatting sqref="L26">
    <cfRule type="expression" priority="54" dxfId="0" stopIfTrue="1">
      <formula>$Q$1="CU"</formula>
    </cfRule>
  </conditionalFormatting>
  <conditionalFormatting sqref="L26">
    <cfRule type="expression" priority="53" dxfId="0" stopIfTrue="1">
      <formula>$Q$1="CU"</formula>
    </cfRule>
  </conditionalFormatting>
  <conditionalFormatting sqref="L26">
    <cfRule type="expression" priority="52" dxfId="0" stopIfTrue="1">
      <formula>$Q$1="CU"</formula>
    </cfRule>
  </conditionalFormatting>
  <conditionalFormatting sqref="L30">
    <cfRule type="expression" priority="51" dxfId="0" stopIfTrue="1">
      <formula>#REF!="CU"</formula>
    </cfRule>
  </conditionalFormatting>
  <conditionalFormatting sqref="L30">
    <cfRule type="expression" priority="50" dxfId="0" stopIfTrue="1">
      <formula>$Q$1="CU"</formula>
    </cfRule>
  </conditionalFormatting>
  <conditionalFormatting sqref="L30">
    <cfRule type="expression" priority="49" dxfId="0" stopIfTrue="1">
      <formula>$Q$1="CU"</formula>
    </cfRule>
  </conditionalFormatting>
  <conditionalFormatting sqref="L30">
    <cfRule type="expression" priority="48" dxfId="0" stopIfTrue="1">
      <formula>$Q$1="CU"</formula>
    </cfRule>
  </conditionalFormatting>
  <conditionalFormatting sqref="L30">
    <cfRule type="expression" priority="47" dxfId="0" stopIfTrue="1">
      <formula>$Q$1="CU"</formula>
    </cfRule>
  </conditionalFormatting>
  <conditionalFormatting sqref="L30">
    <cfRule type="expression" priority="46" dxfId="0" stopIfTrue="1">
      <formula>$Q$1="CU"</formula>
    </cfRule>
  </conditionalFormatting>
  <conditionalFormatting sqref="L34">
    <cfRule type="expression" priority="45" dxfId="0" stopIfTrue="1">
      <formula>#REF!="CU"</formula>
    </cfRule>
  </conditionalFormatting>
  <conditionalFormatting sqref="L34">
    <cfRule type="expression" priority="44" dxfId="0" stopIfTrue="1">
      <formula>$Q$1="CU"</formula>
    </cfRule>
  </conditionalFormatting>
  <conditionalFormatting sqref="L34">
    <cfRule type="expression" priority="43" dxfId="0" stopIfTrue="1">
      <formula>$Q$1="CU"</formula>
    </cfRule>
  </conditionalFormatting>
  <conditionalFormatting sqref="L34">
    <cfRule type="expression" priority="42" dxfId="0" stopIfTrue="1">
      <formula>$Q$1="CU"</formula>
    </cfRule>
  </conditionalFormatting>
  <conditionalFormatting sqref="L34">
    <cfRule type="expression" priority="41" dxfId="0" stopIfTrue="1">
      <formula>$Q$1="CU"</formula>
    </cfRule>
  </conditionalFormatting>
  <conditionalFormatting sqref="L34">
    <cfRule type="expression" priority="40" dxfId="0" stopIfTrue="1">
      <formula>$Q$1="CU"</formula>
    </cfRule>
  </conditionalFormatting>
  <conditionalFormatting sqref="L38">
    <cfRule type="expression" priority="39" dxfId="0" stopIfTrue="1">
      <formula>#REF!="CU"</formula>
    </cfRule>
  </conditionalFormatting>
  <conditionalFormatting sqref="L38">
    <cfRule type="expression" priority="38" dxfId="0" stopIfTrue="1">
      <formula>$Q$1="CU"</formula>
    </cfRule>
  </conditionalFormatting>
  <conditionalFormatting sqref="L38">
    <cfRule type="expression" priority="37" dxfId="0" stopIfTrue="1">
      <formula>$Q$1="CU"</formula>
    </cfRule>
  </conditionalFormatting>
  <conditionalFormatting sqref="L38">
    <cfRule type="expression" priority="36" dxfId="0" stopIfTrue="1">
      <formula>$Q$1="CU"</formula>
    </cfRule>
  </conditionalFormatting>
  <conditionalFormatting sqref="L38">
    <cfRule type="expression" priority="35" dxfId="0" stopIfTrue="1">
      <formula>$Q$1="CU"</formula>
    </cfRule>
  </conditionalFormatting>
  <conditionalFormatting sqref="L38">
    <cfRule type="expression" priority="34" dxfId="0" stopIfTrue="1">
      <formula>$Q$1="CU"</formula>
    </cfRule>
  </conditionalFormatting>
  <conditionalFormatting sqref="L42">
    <cfRule type="expression" priority="33" dxfId="0" stopIfTrue="1">
      <formula>#REF!="CU"</formula>
    </cfRule>
  </conditionalFormatting>
  <conditionalFormatting sqref="L42">
    <cfRule type="expression" priority="32" dxfId="0" stopIfTrue="1">
      <formula>$Q$1="CU"</formula>
    </cfRule>
  </conditionalFormatting>
  <conditionalFormatting sqref="L42">
    <cfRule type="expression" priority="31" dxfId="0" stopIfTrue="1">
      <formula>$Q$1="CU"</formula>
    </cfRule>
  </conditionalFormatting>
  <conditionalFormatting sqref="L42">
    <cfRule type="expression" priority="30" dxfId="0" stopIfTrue="1">
      <formula>$Q$1="CU"</formula>
    </cfRule>
  </conditionalFormatting>
  <conditionalFormatting sqref="L42">
    <cfRule type="expression" priority="29" dxfId="0" stopIfTrue="1">
      <formula>$Q$1="CU"</formula>
    </cfRule>
  </conditionalFormatting>
  <conditionalFormatting sqref="L42">
    <cfRule type="expression" priority="28" dxfId="0" stopIfTrue="1">
      <formula>$Q$1="CU"</formula>
    </cfRule>
  </conditionalFormatting>
  <conditionalFormatting sqref="L64">
    <cfRule type="expression" priority="26" dxfId="0" stopIfTrue="1">
      <formula>#REF!="CU"</formula>
    </cfRule>
  </conditionalFormatting>
  <conditionalFormatting sqref="M63">
    <cfRule type="expression" priority="27" dxfId="0" stopIfTrue="1">
      <formula>$S$1="CU"</formula>
    </cfRule>
  </conditionalFormatting>
  <conditionalFormatting sqref="M63">
    <cfRule type="expression" priority="22" dxfId="0" stopIfTrue="1">
      <formula>$S$1="CU"</formula>
    </cfRule>
  </conditionalFormatting>
  <conditionalFormatting sqref="M63">
    <cfRule type="expression" priority="21" dxfId="0" stopIfTrue="1">
      <formula>$P$1="CU"</formula>
    </cfRule>
  </conditionalFormatting>
  <conditionalFormatting sqref="M63">
    <cfRule type="expression" priority="16" dxfId="0" stopIfTrue="1">
      <formula>$P$1="CU"</formula>
    </cfRule>
  </conditionalFormatting>
  <conditionalFormatting sqref="L64">
    <cfRule type="expression" priority="12" dxfId="0" stopIfTrue="1">
      <formula>#REF!="CU"</formula>
    </cfRule>
  </conditionalFormatting>
  <conditionalFormatting sqref="L64">
    <cfRule type="expression" priority="11" dxfId="0" stopIfTrue="1">
      <formula>$Q$1="CU"</formula>
    </cfRule>
  </conditionalFormatting>
  <conditionalFormatting sqref="L64">
    <cfRule type="expression" priority="10" dxfId="0" stopIfTrue="1">
      <formula>$Q$1="CU"</formula>
    </cfRule>
  </conditionalFormatting>
  <conditionalFormatting sqref="L64">
    <cfRule type="expression" priority="9" dxfId="0" stopIfTrue="1">
      <formula>$Q$1="CU"</formula>
    </cfRule>
  </conditionalFormatting>
  <conditionalFormatting sqref="L64">
    <cfRule type="expression" priority="8" dxfId="0" stopIfTrue="1">
      <formula>$Q$1="CU"</formula>
    </cfRule>
  </conditionalFormatting>
  <conditionalFormatting sqref="L64">
    <cfRule type="expression" priority="7" dxfId="0" stopIfTrue="1">
      <formula>$Q$1="CU"</formula>
    </cfRule>
  </conditionalFormatting>
  <printOptions horizontalCentered="1"/>
  <pageMargins left="0.47" right="0.7500000000000001" top="0.59" bottom="0.7900000000000001" header="0" footer="0"/>
  <pageSetup horizontalDpi="300" verticalDpi="300" orientation="portrait" paperSize="9" scale="70"/>
  <headerFooter alignWithMargins="0">
    <oddFooter>&amp;LQuadros 2013 - Smash Tour - DFM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315">
    <tabColor indexed="46"/>
  </sheetPr>
  <dimension ref="A2:K83"/>
  <sheetViews>
    <sheetView showGridLines="0" showZeros="0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3.7109375" style="138" customWidth="1"/>
    <col min="2" max="2" width="5.421875" style="138" customWidth="1"/>
    <col min="3" max="3" width="5.7109375" style="133" customWidth="1"/>
    <col min="4" max="4" width="13.7109375" style="133" customWidth="1"/>
    <col min="5" max="5" width="5.7109375" style="133" customWidth="1"/>
    <col min="6" max="6" width="20.7109375" style="133" customWidth="1"/>
    <col min="7" max="7" width="5.7109375" style="133" customWidth="1"/>
    <col min="8" max="8" width="13.7109375" style="133" customWidth="1"/>
    <col min="9" max="9" width="5.7109375" style="133" customWidth="1"/>
    <col min="10" max="10" width="20.7109375" style="133" customWidth="1"/>
    <col min="11" max="11" width="9.140625" style="226" customWidth="1"/>
    <col min="12" max="12" width="9.140625" style="54" customWidth="1"/>
    <col min="13" max="16384" width="9.140625" style="133" customWidth="1"/>
  </cols>
  <sheetData>
    <row r="1" ht="105.75" customHeight="1"/>
    <row r="2" spans="1:11" s="14" customFormat="1" ht="12" customHeight="1">
      <c r="A2"/>
      <c r="B2"/>
      <c r="C2"/>
      <c r="D2"/>
      <c r="E2"/>
      <c r="F2"/>
      <c r="G2"/>
      <c r="H2"/>
      <c r="I2"/>
      <c r="J2"/>
      <c r="K2" s="4"/>
    </row>
    <row r="3" spans="1:11" s="14" customFormat="1" ht="12" customHeight="1">
      <c r="A3"/>
      <c r="B3"/>
      <c r="C3"/>
      <c r="D3"/>
      <c r="E3"/>
      <c r="F3"/>
      <c r="G3"/>
      <c r="H3" s="20" t="s">
        <v>31</v>
      </c>
      <c r="I3" s="346" t="s">
        <v>60</v>
      </c>
      <c r="J3" s="347"/>
      <c r="K3" s="4"/>
    </row>
    <row r="4" spans="1:11" s="14" customFormat="1" ht="12" customHeight="1">
      <c r="A4"/>
      <c r="B4"/>
      <c r="C4"/>
      <c r="D4"/>
      <c r="E4"/>
      <c r="F4"/>
      <c r="G4"/>
      <c r="H4" s="20" t="s">
        <v>61</v>
      </c>
      <c r="I4" s="348" t="s">
        <v>56</v>
      </c>
      <c r="J4" s="349"/>
      <c r="K4" s="4"/>
    </row>
    <row r="5" spans="1:11" s="54" customFormat="1" ht="19.5" customHeight="1">
      <c r="A5" s="143"/>
      <c r="B5" s="143"/>
      <c r="C5" s="133"/>
      <c r="D5" s="133"/>
      <c r="E5" s="133"/>
      <c r="F5" s="133"/>
      <c r="G5" s="133"/>
      <c r="H5" s="138"/>
      <c r="I5" s="227"/>
      <c r="J5" s="133"/>
      <c r="K5" s="226"/>
    </row>
    <row r="6" spans="1:11" s="54" customFormat="1" ht="19.5" customHeight="1">
      <c r="A6" s="350" t="s">
        <v>63</v>
      </c>
      <c r="B6" s="350"/>
      <c r="C6" s="350"/>
      <c r="D6" s="350"/>
      <c r="E6" s="350"/>
      <c r="F6" s="350"/>
      <c r="G6" s="350"/>
      <c r="H6" s="350"/>
      <c r="I6" s="350"/>
      <c r="J6" s="350"/>
      <c r="K6" s="226"/>
    </row>
    <row r="7" spans="1:11" s="231" customFormat="1" ht="10.5" customHeight="1">
      <c r="A7" s="228"/>
      <c r="B7" s="229"/>
      <c r="C7" s="229"/>
      <c r="D7" s="229"/>
      <c r="E7" s="230"/>
      <c r="G7" s="230"/>
      <c r="H7" s="229"/>
      <c r="I7" s="230"/>
      <c r="K7" s="226"/>
    </row>
    <row r="8" spans="1:11" s="231" customFormat="1" ht="16.5" customHeight="1">
      <c r="A8" s="232"/>
      <c r="B8" s="232"/>
      <c r="C8" s="351" t="s">
        <v>64</v>
      </c>
      <c r="D8" s="352"/>
      <c r="E8" s="352"/>
      <c r="F8" s="352"/>
      <c r="G8" s="351" t="s">
        <v>65</v>
      </c>
      <c r="H8" s="352"/>
      <c r="I8" s="352"/>
      <c r="J8" s="352"/>
      <c r="K8" s="226"/>
    </row>
    <row r="9" spans="1:11" s="231" customFormat="1" ht="18" customHeight="1">
      <c r="A9" s="233" t="s">
        <v>66</v>
      </c>
      <c r="B9" s="234" t="s">
        <v>44</v>
      </c>
      <c r="C9" s="234" t="s">
        <v>3</v>
      </c>
      <c r="D9" s="234" t="s">
        <v>4</v>
      </c>
      <c r="E9" s="235" t="s">
        <v>28</v>
      </c>
      <c r="F9" s="234" t="s">
        <v>5</v>
      </c>
      <c r="G9" s="234" t="s">
        <v>3</v>
      </c>
      <c r="H9" s="234" t="s">
        <v>4</v>
      </c>
      <c r="I9" s="235" t="s">
        <v>28</v>
      </c>
      <c r="J9" s="236" t="s">
        <v>5</v>
      </c>
      <c r="K9" s="23" t="s">
        <v>67</v>
      </c>
    </row>
    <row r="10" spans="1:11" s="231" customFormat="1" ht="18" customHeight="1">
      <c r="A10" s="237">
        <v>1</v>
      </c>
      <c r="B10" s="237"/>
      <c r="C10" s="21"/>
      <c r="D10" s="22"/>
      <c r="E10" s="22" t="s">
        <v>8</v>
      </c>
      <c r="F10" s="22"/>
      <c r="G10" s="21"/>
      <c r="H10" s="22"/>
      <c r="I10" s="22" t="s">
        <v>8</v>
      </c>
      <c r="J10" s="22"/>
      <c r="K10" s="238" t="e">
        <f aca="true" t="shared" si="0" ref="K10:K41">(E10+I10)/2</f>
        <v>#VALUE!</v>
      </c>
    </row>
    <row r="11" spans="1:11" s="231" customFormat="1" ht="18" customHeight="1">
      <c r="A11" s="237">
        <v>2</v>
      </c>
      <c r="B11" s="237"/>
      <c r="C11" s="239"/>
      <c r="D11" s="240"/>
      <c r="E11" s="240" t="s">
        <v>8</v>
      </c>
      <c r="F11" s="240"/>
      <c r="G11" s="239"/>
      <c r="H11" s="240"/>
      <c r="I11" s="240" t="s">
        <v>8</v>
      </c>
      <c r="J11" s="237"/>
      <c r="K11" s="238" t="e">
        <f t="shared" si="0"/>
        <v>#VALUE!</v>
      </c>
    </row>
    <row r="12" spans="1:11" s="231" customFormat="1" ht="18" customHeight="1">
      <c r="A12" s="237">
        <v>3</v>
      </c>
      <c r="B12" s="237"/>
      <c r="C12" s="239"/>
      <c r="D12" s="240"/>
      <c r="E12" s="240" t="s">
        <v>8</v>
      </c>
      <c r="F12" s="240"/>
      <c r="G12" s="239"/>
      <c r="H12" s="240"/>
      <c r="I12" s="240" t="s">
        <v>8</v>
      </c>
      <c r="J12" s="237"/>
      <c r="K12" s="238" t="e">
        <f t="shared" si="0"/>
        <v>#VALUE!</v>
      </c>
    </row>
    <row r="13" spans="1:11" s="231" customFormat="1" ht="18" customHeight="1">
      <c r="A13" s="237">
        <v>4</v>
      </c>
      <c r="B13" s="237"/>
      <c r="C13" s="239"/>
      <c r="D13" s="240"/>
      <c r="E13" s="240" t="s">
        <v>8</v>
      </c>
      <c r="F13" s="240"/>
      <c r="G13" s="239"/>
      <c r="H13" s="240"/>
      <c r="I13" s="240" t="s">
        <v>8</v>
      </c>
      <c r="J13" s="237"/>
      <c r="K13" s="238" t="e">
        <f t="shared" si="0"/>
        <v>#VALUE!</v>
      </c>
    </row>
    <row r="14" spans="1:11" s="231" customFormat="1" ht="18" customHeight="1">
      <c r="A14" s="237">
        <v>5</v>
      </c>
      <c r="B14" s="237"/>
      <c r="C14" s="239"/>
      <c r="D14" s="240"/>
      <c r="E14" s="240" t="s">
        <v>8</v>
      </c>
      <c r="F14" s="240"/>
      <c r="G14" s="239"/>
      <c r="H14" s="240"/>
      <c r="I14" s="240" t="s">
        <v>8</v>
      </c>
      <c r="J14" s="237"/>
      <c r="K14" s="238" t="e">
        <f t="shared" si="0"/>
        <v>#VALUE!</v>
      </c>
    </row>
    <row r="15" spans="1:11" s="231" customFormat="1" ht="18" customHeight="1">
      <c r="A15" s="237">
        <v>6</v>
      </c>
      <c r="B15" s="237"/>
      <c r="C15" s="239"/>
      <c r="D15" s="240"/>
      <c r="E15" s="240" t="s">
        <v>8</v>
      </c>
      <c r="F15" s="240"/>
      <c r="G15" s="239"/>
      <c r="H15" s="240"/>
      <c r="I15" s="240" t="s">
        <v>8</v>
      </c>
      <c r="J15" s="237"/>
      <c r="K15" s="238" t="e">
        <f t="shared" si="0"/>
        <v>#VALUE!</v>
      </c>
    </row>
    <row r="16" spans="1:11" s="231" customFormat="1" ht="18" customHeight="1">
      <c r="A16" s="237">
        <v>7</v>
      </c>
      <c r="B16" s="237"/>
      <c r="C16" s="239"/>
      <c r="D16" s="240"/>
      <c r="E16" s="240" t="s">
        <v>8</v>
      </c>
      <c r="F16" s="240"/>
      <c r="G16" s="239"/>
      <c r="H16" s="240"/>
      <c r="I16" s="240" t="s">
        <v>8</v>
      </c>
      <c r="J16" s="237"/>
      <c r="K16" s="238" t="e">
        <f t="shared" si="0"/>
        <v>#VALUE!</v>
      </c>
    </row>
    <row r="17" spans="1:11" s="231" customFormat="1" ht="18" customHeight="1">
      <c r="A17" s="237">
        <v>8</v>
      </c>
      <c r="B17" s="237"/>
      <c r="C17" s="239"/>
      <c r="D17" s="240"/>
      <c r="E17" s="240" t="s">
        <v>8</v>
      </c>
      <c r="F17" s="240"/>
      <c r="G17" s="239"/>
      <c r="H17" s="240"/>
      <c r="I17" s="240" t="s">
        <v>8</v>
      </c>
      <c r="J17" s="237"/>
      <c r="K17" s="238" t="e">
        <f t="shared" si="0"/>
        <v>#VALUE!</v>
      </c>
    </row>
    <row r="18" spans="1:11" s="231" customFormat="1" ht="18" customHeight="1">
      <c r="A18" s="237">
        <v>9</v>
      </c>
      <c r="B18" s="237"/>
      <c r="C18" s="239"/>
      <c r="D18" s="240"/>
      <c r="E18" s="240" t="s">
        <v>8</v>
      </c>
      <c r="F18" s="240"/>
      <c r="G18" s="239"/>
      <c r="H18" s="240"/>
      <c r="I18" s="240" t="s">
        <v>8</v>
      </c>
      <c r="J18" s="237"/>
      <c r="K18" s="238" t="e">
        <f t="shared" si="0"/>
        <v>#VALUE!</v>
      </c>
    </row>
    <row r="19" spans="1:11" s="231" customFormat="1" ht="18" customHeight="1">
      <c r="A19" s="237">
        <v>10</v>
      </c>
      <c r="B19" s="237"/>
      <c r="C19" s="239"/>
      <c r="D19" s="240"/>
      <c r="E19" s="240" t="s">
        <v>8</v>
      </c>
      <c r="F19" s="240"/>
      <c r="G19" s="239"/>
      <c r="H19" s="240"/>
      <c r="I19" s="240" t="s">
        <v>8</v>
      </c>
      <c r="J19" s="237"/>
      <c r="K19" s="238" t="e">
        <f t="shared" si="0"/>
        <v>#VALUE!</v>
      </c>
    </row>
    <row r="20" spans="1:11" s="231" customFormat="1" ht="18" customHeight="1">
      <c r="A20" s="237">
        <v>11</v>
      </c>
      <c r="B20" s="237"/>
      <c r="C20" s="239"/>
      <c r="D20" s="240"/>
      <c r="E20" s="240" t="s">
        <v>8</v>
      </c>
      <c r="F20" s="240"/>
      <c r="G20" s="239"/>
      <c r="H20" s="240"/>
      <c r="I20" s="240" t="s">
        <v>8</v>
      </c>
      <c r="J20" s="237"/>
      <c r="K20" s="238" t="e">
        <f t="shared" si="0"/>
        <v>#VALUE!</v>
      </c>
    </row>
    <row r="21" spans="1:11" s="231" customFormat="1" ht="18" customHeight="1">
      <c r="A21" s="237">
        <v>12</v>
      </c>
      <c r="B21" s="237"/>
      <c r="C21" s="239"/>
      <c r="D21" s="240"/>
      <c r="E21" s="240" t="s">
        <v>8</v>
      </c>
      <c r="F21" s="240"/>
      <c r="G21" s="239"/>
      <c r="H21" s="240"/>
      <c r="I21" s="240" t="s">
        <v>8</v>
      </c>
      <c r="J21" s="237"/>
      <c r="K21" s="238" t="e">
        <f t="shared" si="0"/>
        <v>#VALUE!</v>
      </c>
    </row>
    <row r="22" spans="1:11" s="231" customFormat="1" ht="18" customHeight="1">
      <c r="A22" s="237">
        <v>13</v>
      </c>
      <c r="B22" s="237"/>
      <c r="C22" s="239"/>
      <c r="D22" s="240"/>
      <c r="E22" s="240" t="s">
        <v>8</v>
      </c>
      <c r="F22" s="240"/>
      <c r="G22" s="239"/>
      <c r="H22" s="240"/>
      <c r="I22" s="240" t="s">
        <v>8</v>
      </c>
      <c r="J22" s="237"/>
      <c r="K22" s="238" t="e">
        <f t="shared" si="0"/>
        <v>#VALUE!</v>
      </c>
    </row>
    <row r="23" spans="1:11" s="231" customFormat="1" ht="18" customHeight="1">
      <c r="A23" s="237">
        <v>14</v>
      </c>
      <c r="B23" s="237"/>
      <c r="C23" s="239"/>
      <c r="D23" s="240"/>
      <c r="E23" s="240" t="s">
        <v>8</v>
      </c>
      <c r="F23" s="240"/>
      <c r="G23" s="239"/>
      <c r="H23" s="240"/>
      <c r="I23" s="240" t="s">
        <v>8</v>
      </c>
      <c r="J23" s="237"/>
      <c r="K23" s="238" t="e">
        <f t="shared" si="0"/>
        <v>#VALUE!</v>
      </c>
    </row>
    <row r="24" spans="1:11" s="231" customFormat="1" ht="18" customHeight="1">
      <c r="A24" s="237">
        <v>15</v>
      </c>
      <c r="B24" s="237"/>
      <c r="C24" s="239"/>
      <c r="D24" s="240"/>
      <c r="E24" s="240" t="s">
        <v>8</v>
      </c>
      <c r="F24" s="240"/>
      <c r="G24" s="239"/>
      <c r="H24" s="240"/>
      <c r="I24" s="240" t="s">
        <v>8</v>
      </c>
      <c r="J24" s="237"/>
      <c r="K24" s="238" t="e">
        <f t="shared" si="0"/>
        <v>#VALUE!</v>
      </c>
    </row>
    <row r="25" spans="1:11" s="231" customFormat="1" ht="18" customHeight="1">
      <c r="A25" s="237">
        <v>16</v>
      </c>
      <c r="B25" s="237"/>
      <c r="C25" s="239"/>
      <c r="D25" s="240"/>
      <c r="E25" s="240" t="s">
        <v>8</v>
      </c>
      <c r="F25" s="240"/>
      <c r="G25" s="239"/>
      <c r="H25" s="240"/>
      <c r="I25" s="240" t="s">
        <v>8</v>
      </c>
      <c r="J25" s="237"/>
      <c r="K25" s="238" t="e">
        <f t="shared" si="0"/>
        <v>#VALUE!</v>
      </c>
    </row>
    <row r="26" spans="1:11" s="231" customFormat="1" ht="18" customHeight="1">
      <c r="A26" s="237">
        <v>17</v>
      </c>
      <c r="B26" s="237"/>
      <c r="C26" s="239"/>
      <c r="D26" s="240"/>
      <c r="E26" s="240" t="s">
        <v>8</v>
      </c>
      <c r="F26" s="240"/>
      <c r="G26" s="239"/>
      <c r="H26" s="240"/>
      <c r="I26" s="240" t="s">
        <v>8</v>
      </c>
      <c r="J26" s="237"/>
      <c r="K26" s="238" t="e">
        <f t="shared" si="0"/>
        <v>#VALUE!</v>
      </c>
    </row>
    <row r="27" spans="1:11" s="231" customFormat="1" ht="18" customHeight="1">
      <c r="A27" s="237">
        <v>18</v>
      </c>
      <c r="B27" s="237"/>
      <c r="C27" s="239"/>
      <c r="D27" s="240"/>
      <c r="E27" s="240" t="s">
        <v>8</v>
      </c>
      <c r="F27" s="240"/>
      <c r="G27" s="239"/>
      <c r="H27" s="240"/>
      <c r="I27" s="240" t="s">
        <v>8</v>
      </c>
      <c r="J27" s="237"/>
      <c r="K27" s="238" t="e">
        <f t="shared" si="0"/>
        <v>#VALUE!</v>
      </c>
    </row>
    <row r="28" spans="1:11" s="231" customFormat="1" ht="18" customHeight="1">
      <c r="A28" s="237">
        <v>19</v>
      </c>
      <c r="B28" s="237"/>
      <c r="C28" s="239"/>
      <c r="D28" s="240"/>
      <c r="E28" s="240" t="s">
        <v>8</v>
      </c>
      <c r="F28" s="240"/>
      <c r="G28" s="239"/>
      <c r="H28" s="240"/>
      <c r="I28" s="240" t="s">
        <v>8</v>
      </c>
      <c r="J28" s="237"/>
      <c r="K28" s="238" t="e">
        <f t="shared" si="0"/>
        <v>#VALUE!</v>
      </c>
    </row>
    <row r="29" spans="1:11" s="231" customFormat="1" ht="18" customHeight="1">
      <c r="A29" s="237">
        <v>20</v>
      </c>
      <c r="B29" s="237"/>
      <c r="C29" s="239"/>
      <c r="D29" s="240"/>
      <c r="E29" s="240" t="s">
        <v>8</v>
      </c>
      <c r="F29" s="240"/>
      <c r="G29" s="239"/>
      <c r="H29" s="240"/>
      <c r="I29" s="240" t="s">
        <v>8</v>
      </c>
      <c r="J29" s="237"/>
      <c r="K29" s="238" t="e">
        <f t="shared" si="0"/>
        <v>#VALUE!</v>
      </c>
    </row>
    <row r="30" spans="1:11" s="231" customFormat="1" ht="18" customHeight="1">
      <c r="A30" s="237">
        <v>21</v>
      </c>
      <c r="B30" s="237"/>
      <c r="C30" s="239"/>
      <c r="D30" s="240"/>
      <c r="E30" s="240" t="s">
        <v>8</v>
      </c>
      <c r="F30" s="240"/>
      <c r="G30" s="239"/>
      <c r="H30" s="240"/>
      <c r="I30" s="240" t="s">
        <v>8</v>
      </c>
      <c r="J30" s="237"/>
      <c r="K30" s="238" t="e">
        <f t="shared" si="0"/>
        <v>#VALUE!</v>
      </c>
    </row>
    <row r="31" spans="1:11" s="231" customFormat="1" ht="18" customHeight="1">
      <c r="A31" s="237">
        <v>22</v>
      </c>
      <c r="B31" s="237"/>
      <c r="C31" s="239"/>
      <c r="D31" s="240"/>
      <c r="E31" s="240" t="s">
        <v>8</v>
      </c>
      <c r="F31" s="240"/>
      <c r="G31" s="239"/>
      <c r="H31" s="240"/>
      <c r="I31" s="240" t="s">
        <v>8</v>
      </c>
      <c r="J31" s="237"/>
      <c r="K31" s="238" t="e">
        <f t="shared" si="0"/>
        <v>#VALUE!</v>
      </c>
    </row>
    <row r="32" spans="1:11" s="231" customFormat="1" ht="18" customHeight="1">
      <c r="A32" s="237">
        <v>23</v>
      </c>
      <c r="B32" s="237"/>
      <c r="C32" s="239"/>
      <c r="D32" s="240"/>
      <c r="E32" s="240" t="s">
        <v>8</v>
      </c>
      <c r="F32" s="240"/>
      <c r="G32" s="239"/>
      <c r="H32" s="240"/>
      <c r="I32" s="240" t="s">
        <v>8</v>
      </c>
      <c r="J32" s="237"/>
      <c r="K32" s="238" t="e">
        <f t="shared" si="0"/>
        <v>#VALUE!</v>
      </c>
    </row>
    <row r="33" spans="1:11" s="231" customFormat="1" ht="18" customHeight="1">
      <c r="A33" s="237">
        <v>24</v>
      </c>
      <c r="B33" s="237"/>
      <c r="C33" s="239"/>
      <c r="D33" s="240"/>
      <c r="E33" s="240" t="s">
        <v>8</v>
      </c>
      <c r="F33" s="240"/>
      <c r="G33" s="239"/>
      <c r="H33" s="240"/>
      <c r="I33" s="240" t="s">
        <v>8</v>
      </c>
      <c r="J33" s="237"/>
      <c r="K33" s="238" t="e">
        <f t="shared" si="0"/>
        <v>#VALUE!</v>
      </c>
    </row>
    <row r="34" spans="1:11" s="231" customFormat="1" ht="18" customHeight="1">
      <c r="A34" s="237">
        <v>25</v>
      </c>
      <c r="B34" s="237"/>
      <c r="C34" s="239"/>
      <c r="D34" s="240"/>
      <c r="E34" s="240" t="s">
        <v>8</v>
      </c>
      <c r="F34" s="240"/>
      <c r="G34" s="239"/>
      <c r="H34" s="240"/>
      <c r="I34" s="240" t="s">
        <v>8</v>
      </c>
      <c r="J34" s="237"/>
      <c r="K34" s="238" t="e">
        <f t="shared" si="0"/>
        <v>#VALUE!</v>
      </c>
    </row>
    <row r="35" spans="1:11" s="231" customFormat="1" ht="18" customHeight="1">
      <c r="A35" s="237">
        <v>26</v>
      </c>
      <c r="B35" s="237"/>
      <c r="C35" s="239"/>
      <c r="D35" s="240"/>
      <c r="E35" s="240" t="s">
        <v>8</v>
      </c>
      <c r="F35" s="240"/>
      <c r="G35" s="239"/>
      <c r="H35" s="240"/>
      <c r="I35" s="240" t="s">
        <v>8</v>
      </c>
      <c r="J35" s="237"/>
      <c r="K35" s="238" t="e">
        <f t="shared" si="0"/>
        <v>#VALUE!</v>
      </c>
    </row>
    <row r="36" spans="1:11" s="231" customFormat="1" ht="18" customHeight="1">
      <c r="A36" s="237">
        <v>27</v>
      </c>
      <c r="B36" s="237"/>
      <c r="C36" s="239"/>
      <c r="D36" s="240"/>
      <c r="E36" s="240" t="s">
        <v>8</v>
      </c>
      <c r="F36" s="240"/>
      <c r="G36" s="239"/>
      <c r="H36" s="240"/>
      <c r="I36" s="240" t="s">
        <v>8</v>
      </c>
      <c r="J36" s="237"/>
      <c r="K36" s="238" t="e">
        <f t="shared" si="0"/>
        <v>#VALUE!</v>
      </c>
    </row>
    <row r="37" spans="1:11" s="231" customFormat="1" ht="18" customHeight="1">
      <c r="A37" s="237">
        <v>28</v>
      </c>
      <c r="B37" s="237"/>
      <c r="C37" s="239"/>
      <c r="D37" s="240"/>
      <c r="E37" s="240" t="s">
        <v>8</v>
      </c>
      <c r="F37" s="240"/>
      <c r="G37" s="239"/>
      <c r="H37" s="240"/>
      <c r="I37" s="240" t="s">
        <v>8</v>
      </c>
      <c r="J37" s="237"/>
      <c r="K37" s="238" t="e">
        <f t="shared" si="0"/>
        <v>#VALUE!</v>
      </c>
    </row>
    <row r="38" spans="1:11" s="231" customFormat="1" ht="18" customHeight="1">
      <c r="A38" s="237">
        <v>29</v>
      </c>
      <c r="B38" s="237"/>
      <c r="C38" s="239"/>
      <c r="D38" s="240"/>
      <c r="E38" s="240" t="s">
        <v>8</v>
      </c>
      <c r="F38" s="240"/>
      <c r="G38" s="239"/>
      <c r="H38" s="240"/>
      <c r="I38" s="240" t="s">
        <v>8</v>
      </c>
      <c r="J38" s="237"/>
      <c r="K38" s="238" t="e">
        <f t="shared" si="0"/>
        <v>#VALUE!</v>
      </c>
    </row>
    <row r="39" spans="1:11" s="231" customFormat="1" ht="18" customHeight="1">
      <c r="A39" s="237">
        <v>30</v>
      </c>
      <c r="B39" s="237"/>
      <c r="C39" s="239"/>
      <c r="D39" s="240"/>
      <c r="E39" s="240" t="s">
        <v>8</v>
      </c>
      <c r="F39" s="240"/>
      <c r="G39" s="239"/>
      <c r="H39" s="240"/>
      <c r="I39" s="240" t="s">
        <v>8</v>
      </c>
      <c r="J39" s="237"/>
      <c r="K39" s="238" t="e">
        <f t="shared" si="0"/>
        <v>#VALUE!</v>
      </c>
    </row>
    <row r="40" spans="1:11" s="231" customFormat="1" ht="18" customHeight="1">
      <c r="A40" s="237">
        <v>31</v>
      </c>
      <c r="B40" s="237"/>
      <c r="C40" s="239"/>
      <c r="D40" s="240"/>
      <c r="E40" s="240" t="s">
        <v>8</v>
      </c>
      <c r="F40" s="240"/>
      <c r="G40" s="239"/>
      <c r="H40" s="240"/>
      <c r="I40" s="240" t="s">
        <v>8</v>
      </c>
      <c r="J40" s="237"/>
      <c r="K40" s="238" t="e">
        <f t="shared" si="0"/>
        <v>#VALUE!</v>
      </c>
    </row>
    <row r="41" spans="1:11" s="231" customFormat="1" ht="18" customHeight="1">
      <c r="A41" s="237">
        <v>32</v>
      </c>
      <c r="B41" s="237"/>
      <c r="C41" s="239"/>
      <c r="D41" s="240"/>
      <c r="E41" s="240" t="s">
        <v>8</v>
      </c>
      <c r="F41" s="240"/>
      <c r="G41" s="239"/>
      <c r="H41" s="240"/>
      <c r="I41" s="240" t="s">
        <v>8</v>
      </c>
      <c r="J41" s="237"/>
      <c r="K41" s="238" t="e">
        <f t="shared" si="0"/>
        <v>#VALUE!</v>
      </c>
    </row>
    <row r="42" spans="1:11" s="54" customFormat="1" ht="18" customHeight="1">
      <c r="A42" s="241">
        <v>100</v>
      </c>
      <c r="B42" s="233"/>
      <c r="C42" s="242" t="s">
        <v>8</v>
      </c>
      <c r="D42" s="242" t="s">
        <v>8</v>
      </c>
      <c r="E42" s="242" t="s">
        <v>8</v>
      </c>
      <c r="F42" s="242" t="s">
        <v>9</v>
      </c>
      <c r="G42" s="242" t="s">
        <v>8</v>
      </c>
      <c r="H42" s="243" t="s">
        <v>8</v>
      </c>
      <c r="I42" s="242" t="s">
        <v>8</v>
      </c>
      <c r="J42" s="242" t="s">
        <v>9</v>
      </c>
      <c r="K42" s="226"/>
    </row>
    <row r="43" spans="1:11" s="54" customFormat="1" ht="12.75">
      <c r="A43" s="43"/>
      <c r="B43" s="43"/>
      <c r="C43" s="175"/>
      <c r="D43" s="175"/>
      <c r="E43" s="175"/>
      <c r="F43" s="175"/>
      <c r="G43" s="175"/>
      <c r="H43" s="175"/>
      <c r="I43" s="175"/>
      <c r="J43" s="133"/>
      <c r="K43" s="226"/>
    </row>
    <row r="44" spans="1:11" s="54" customFormat="1" ht="12.75">
      <c r="A44" s="43"/>
      <c r="B44" s="43"/>
      <c r="C44" s="175"/>
      <c r="D44" s="175"/>
      <c r="E44" s="175"/>
      <c r="F44" s="175"/>
      <c r="G44" s="175"/>
      <c r="H44" s="175"/>
      <c r="I44" s="175"/>
      <c r="J44" s="133"/>
      <c r="K44" s="226"/>
    </row>
    <row r="45" spans="1:11" s="54" customFormat="1" ht="12.75">
      <c r="A45" s="43"/>
      <c r="B45" s="43"/>
      <c r="C45" s="175"/>
      <c r="D45" s="175"/>
      <c r="E45" s="175"/>
      <c r="F45" s="175"/>
      <c r="G45" s="175"/>
      <c r="H45" s="175"/>
      <c r="I45" s="175"/>
      <c r="J45" s="133"/>
      <c r="K45" s="226"/>
    </row>
    <row r="46" spans="1:11" s="54" customFormat="1" ht="12.75">
      <c r="A46" s="43"/>
      <c r="B46" s="43"/>
      <c r="C46" s="175"/>
      <c r="D46" s="175"/>
      <c r="E46" s="175"/>
      <c r="F46" s="175"/>
      <c r="G46" s="175"/>
      <c r="H46" s="175"/>
      <c r="I46" s="175"/>
      <c r="J46" s="133"/>
      <c r="K46" s="226"/>
    </row>
    <row r="47" spans="1:11" s="54" customFormat="1" ht="12.75">
      <c r="A47" s="43"/>
      <c r="B47" s="43"/>
      <c r="C47" s="175"/>
      <c r="D47" s="175"/>
      <c r="E47" s="175"/>
      <c r="F47" s="175"/>
      <c r="G47" s="175"/>
      <c r="H47" s="175"/>
      <c r="I47" s="175"/>
      <c r="J47" s="133"/>
      <c r="K47" s="226"/>
    </row>
    <row r="48" spans="1:9" ht="12.75">
      <c r="A48" s="43"/>
      <c r="B48" s="43"/>
      <c r="C48" s="175"/>
      <c r="D48" s="175"/>
      <c r="E48" s="175"/>
      <c r="F48" s="175"/>
      <c r="G48" s="175"/>
      <c r="H48" s="175"/>
      <c r="I48" s="175"/>
    </row>
    <row r="49" spans="1:9" ht="12.75">
      <c r="A49" s="43"/>
      <c r="B49" s="43"/>
      <c r="C49" s="175"/>
      <c r="D49" s="175"/>
      <c r="E49" s="175"/>
      <c r="F49" s="175"/>
      <c r="G49" s="175"/>
      <c r="H49" s="175"/>
      <c r="I49" s="175"/>
    </row>
    <row r="50" spans="1:9" ht="12.75">
      <c r="A50" s="43"/>
      <c r="B50" s="43"/>
      <c r="C50" s="175"/>
      <c r="D50" s="175"/>
      <c r="E50" s="175"/>
      <c r="F50" s="175"/>
      <c r="G50" s="175"/>
      <c r="H50" s="175"/>
      <c r="I50" s="175"/>
    </row>
    <row r="51" spans="1:9" ht="12.75">
      <c r="A51" s="43"/>
      <c r="B51" s="43"/>
      <c r="C51" s="175"/>
      <c r="D51" s="175"/>
      <c r="E51" s="175"/>
      <c r="F51" s="175"/>
      <c r="G51" s="175"/>
      <c r="H51" s="175"/>
      <c r="I51" s="175"/>
    </row>
    <row r="52" spans="1:9" ht="12.75">
      <c r="A52" s="43"/>
      <c r="B52" s="43"/>
      <c r="C52" s="175"/>
      <c r="D52" s="175"/>
      <c r="E52" s="175"/>
      <c r="F52" s="175"/>
      <c r="G52" s="175"/>
      <c r="H52" s="175"/>
      <c r="I52" s="175"/>
    </row>
    <row r="53" spans="1:9" ht="12.75">
      <c r="A53" s="43"/>
      <c r="B53" s="43"/>
      <c r="C53" s="175"/>
      <c r="D53" s="175"/>
      <c r="E53" s="175"/>
      <c r="F53" s="175"/>
      <c r="G53" s="175"/>
      <c r="H53" s="175"/>
      <c r="I53" s="175"/>
    </row>
    <row r="54" spans="1:9" ht="12.75">
      <c r="A54" s="43"/>
      <c r="B54" s="43"/>
      <c r="C54" s="175"/>
      <c r="D54" s="175"/>
      <c r="E54" s="175"/>
      <c r="F54" s="175"/>
      <c r="G54" s="175"/>
      <c r="H54" s="175"/>
      <c r="I54" s="175"/>
    </row>
    <row r="55" spans="1:9" ht="12.75">
      <c r="A55" s="43"/>
      <c r="B55" s="43"/>
      <c r="C55" s="175"/>
      <c r="D55" s="175"/>
      <c r="E55" s="175"/>
      <c r="F55" s="175"/>
      <c r="G55" s="175"/>
      <c r="H55" s="175"/>
      <c r="I55" s="175"/>
    </row>
    <row r="56" spans="1:9" ht="12.75">
      <c r="A56" s="43"/>
      <c r="B56" s="43"/>
      <c r="C56" s="175"/>
      <c r="D56" s="175"/>
      <c r="E56" s="175"/>
      <c r="F56" s="175"/>
      <c r="G56" s="175"/>
      <c r="H56" s="175"/>
      <c r="I56" s="175"/>
    </row>
    <row r="57" spans="1:9" ht="12.75">
      <c r="A57" s="43"/>
      <c r="B57" s="43"/>
      <c r="C57" s="175"/>
      <c r="D57" s="175"/>
      <c r="E57" s="175"/>
      <c r="F57" s="175"/>
      <c r="G57" s="175"/>
      <c r="H57" s="175"/>
      <c r="I57" s="175"/>
    </row>
    <row r="58" spans="1:9" ht="12.75">
      <c r="A58" s="43"/>
      <c r="B58" s="43"/>
      <c r="C58" s="175"/>
      <c r="D58" s="175"/>
      <c r="E58" s="175"/>
      <c r="F58" s="175"/>
      <c r="G58" s="175"/>
      <c r="H58" s="175"/>
      <c r="I58" s="175"/>
    </row>
    <row r="59" spans="1:9" ht="12.75">
      <c r="A59" s="43"/>
      <c r="B59" s="43"/>
      <c r="C59" s="175"/>
      <c r="D59" s="175"/>
      <c r="E59" s="175"/>
      <c r="F59" s="175"/>
      <c r="G59" s="175"/>
      <c r="H59" s="175"/>
      <c r="I59" s="175"/>
    </row>
    <row r="60" spans="1:9" ht="12.75">
      <c r="A60" s="43"/>
      <c r="B60" s="43"/>
      <c r="C60" s="175"/>
      <c r="D60" s="175"/>
      <c r="E60" s="175"/>
      <c r="F60" s="175"/>
      <c r="G60" s="175"/>
      <c r="H60" s="175"/>
      <c r="I60" s="175"/>
    </row>
    <row r="61" spans="1:9" ht="12.75">
      <c r="A61" s="43"/>
      <c r="B61" s="43"/>
      <c r="C61" s="175"/>
      <c r="D61" s="175"/>
      <c r="E61" s="175"/>
      <c r="F61" s="175"/>
      <c r="G61" s="175"/>
      <c r="H61" s="175"/>
      <c r="I61" s="175"/>
    </row>
    <row r="62" spans="1:9" ht="12.75">
      <c r="A62" s="43"/>
      <c r="B62" s="43"/>
      <c r="C62" s="175"/>
      <c r="D62" s="175"/>
      <c r="E62" s="175"/>
      <c r="F62" s="175"/>
      <c r="G62" s="175"/>
      <c r="H62" s="175"/>
      <c r="I62" s="175"/>
    </row>
    <row r="63" spans="1:9" ht="12.75">
      <c r="A63" s="43"/>
      <c r="B63" s="43"/>
      <c r="C63" s="175"/>
      <c r="D63" s="175"/>
      <c r="E63" s="175"/>
      <c r="F63" s="175"/>
      <c r="G63" s="175"/>
      <c r="H63" s="175"/>
      <c r="I63" s="175"/>
    </row>
    <row r="64" spans="1:9" ht="12.75">
      <c r="A64" s="43"/>
      <c r="B64" s="43"/>
      <c r="C64" s="175"/>
      <c r="D64" s="175"/>
      <c r="E64" s="175"/>
      <c r="F64" s="175"/>
      <c r="G64" s="175"/>
      <c r="H64" s="175"/>
      <c r="I64" s="175"/>
    </row>
    <row r="65" spans="1:9" ht="12.75">
      <c r="A65" s="43"/>
      <c r="B65" s="43"/>
      <c r="C65" s="175"/>
      <c r="D65" s="175"/>
      <c r="E65" s="175"/>
      <c r="F65" s="175"/>
      <c r="G65" s="175"/>
      <c r="H65" s="175"/>
      <c r="I65" s="175"/>
    </row>
    <row r="66" spans="1:9" ht="12.75">
      <c r="A66" s="43"/>
      <c r="B66" s="43"/>
      <c r="C66" s="175"/>
      <c r="D66" s="175"/>
      <c r="E66" s="175"/>
      <c r="F66" s="175"/>
      <c r="G66" s="175"/>
      <c r="H66" s="175"/>
      <c r="I66" s="175"/>
    </row>
    <row r="67" spans="1:9" ht="12.75">
      <c r="A67" s="43"/>
      <c r="B67" s="43"/>
      <c r="C67" s="175"/>
      <c r="D67" s="175"/>
      <c r="E67" s="175"/>
      <c r="F67" s="175"/>
      <c r="G67" s="175"/>
      <c r="H67" s="175"/>
      <c r="I67" s="175"/>
    </row>
    <row r="68" spans="1:9" ht="12.75">
      <c r="A68" s="43"/>
      <c r="B68" s="43"/>
      <c r="C68" s="175"/>
      <c r="D68" s="175"/>
      <c r="E68" s="175"/>
      <c r="F68" s="175"/>
      <c r="G68" s="175"/>
      <c r="H68" s="175"/>
      <c r="I68" s="175"/>
    </row>
    <row r="69" spans="1:9" ht="12.75">
      <c r="A69" s="43"/>
      <c r="B69" s="43"/>
      <c r="C69" s="175"/>
      <c r="D69" s="175"/>
      <c r="E69" s="175"/>
      <c r="F69" s="175"/>
      <c r="G69" s="175"/>
      <c r="H69" s="175"/>
      <c r="I69" s="175"/>
    </row>
    <row r="70" spans="1:9" ht="12.75">
      <c r="A70" s="43"/>
      <c r="B70" s="43"/>
      <c r="C70" s="175"/>
      <c r="D70" s="175"/>
      <c r="E70" s="175"/>
      <c r="F70" s="175"/>
      <c r="G70" s="175"/>
      <c r="H70" s="175"/>
      <c r="I70" s="175"/>
    </row>
    <row r="71" spans="1:9" ht="12.75">
      <c r="A71" s="43"/>
      <c r="B71" s="43"/>
      <c r="C71" s="175"/>
      <c r="D71" s="175"/>
      <c r="E71" s="175"/>
      <c r="F71" s="175"/>
      <c r="G71" s="175"/>
      <c r="H71" s="175"/>
      <c r="I71" s="175"/>
    </row>
    <row r="72" spans="1:9" ht="12.75">
      <c r="A72" s="43"/>
      <c r="B72" s="43"/>
      <c r="C72" s="175"/>
      <c r="D72" s="175"/>
      <c r="E72" s="175"/>
      <c r="F72" s="175"/>
      <c r="G72" s="175"/>
      <c r="H72" s="175"/>
      <c r="I72" s="175"/>
    </row>
    <row r="73" spans="1:9" ht="12.75">
      <c r="A73" s="43"/>
      <c r="B73" s="43"/>
      <c r="C73" s="175"/>
      <c r="D73" s="175"/>
      <c r="E73" s="175"/>
      <c r="F73" s="175"/>
      <c r="G73" s="175"/>
      <c r="H73" s="175"/>
      <c r="I73" s="175"/>
    </row>
    <row r="74" spans="1:9" ht="12.75">
      <c r="A74" s="43"/>
      <c r="B74" s="43"/>
      <c r="C74" s="175"/>
      <c r="D74" s="175"/>
      <c r="E74" s="175"/>
      <c r="F74" s="175"/>
      <c r="G74" s="175"/>
      <c r="H74" s="175"/>
      <c r="I74" s="175"/>
    </row>
    <row r="75" spans="1:9" ht="12.75">
      <c r="A75" s="43"/>
      <c r="B75" s="43"/>
      <c r="C75" s="175"/>
      <c r="D75" s="175"/>
      <c r="E75" s="175"/>
      <c r="F75" s="175"/>
      <c r="G75" s="175"/>
      <c r="H75" s="175"/>
      <c r="I75" s="175"/>
    </row>
    <row r="76" spans="1:9" ht="12.75">
      <c r="A76" s="43"/>
      <c r="B76" s="43"/>
      <c r="C76" s="175"/>
      <c r="D76" s="175"/>
      <c r="E76" s="175"/>
      <c r="F76" s="175"/>
      <c r="G76" s="175"/>
      <c r="H76" s="175"/>
      <c r="I76" s="175"/>
    </row>
    <row r="77" spans="1:9" ht="12.75">
      <c r="A77" s="43"/>
      <c r="B77" s="43"/>
      <c r="C77" s="175"/>
      <c r="D77" s="175"/>
      <c r="E77" s="175"/>
      <c r="F77" s="175"/>
      <c r="G77" s="175"/>
      <c r="H77" s="175"/>
      <c r="I77" s="175"/>
    </row>
    <row r="78" spans="1:9" ht="12.75">
      <c r="A78" s="43"/>
      <c r="B78" s="43"/>
      <c r="C78" s="175"/>
      <c r="D78" s="175"/>
      <c r="E78" s="175"/>
      <c r="F78" s="175"/>
      <c r="G78" s="175"/>
      <c r="H78" s="175"/>
      <c r="I78" s="175"/>
    </row>
    <row r="79" spans="1:9" ht="12.75">
      <c r="A79" s="43"/>
      <c r="B79" s="43"/>
      <c r="C79" s="175"/>
      <c r="D79" s="175"/>
      <c r="E79" s="175"/>
      <c r="F79" s="175"/>
      <c r="G79" s="175"/>
      <c r="H79" s="175"/>
      <c r="I79" s="175"/>
    </row>
    <row r="80" spans="1:9" ht="12.75">
      <c r="A80" s="43"/>
      <c r="B80" s="43"/>
      <c r="C80" s="175"/>
      <c r="D80" s="175"/>
      <c r="E80" s="175"/>
      <c r="F80" s="175"/>
      <c r="G80" s="175"/>
      <c r="H80" s="175"/>
      <c r="I80" s="175"/>
    </row>
    <row r="81" spans="1:9" ht="12.75">
      <c r="A81" s="43"/>
      <c r="B81" s="43"/>
      <c r="C81" s="175"/>
      <c r="D81" s="175"/>
      <c r="E81" s="175"/>
      <c r="F81" s="175"/>
      <c r="G81" s="175"/>
      <c r="H81" s="175"/>
      <c r="I81" s="175"/>
    </row>
    <row r="82" spans="1:9" ht="12.75">
      <c r="A82" s="43"/>
      <c r="B82" s="43"/>
      <c r="C82" s="175"/>
      <c r="D82" s="175"/>
      <c r="E82" s="175"/>
      <c r="F82" s="175"/>
      <c r="G82" s="175"/>
      <c r="H82" s="175"/>
      <c r="I82" s="175"/>
    </row>
    <row r="83" spans="1:9" ht="12.75">
      <c r="A83" s="43"/>
      <c r="B83" s="43"/>
      <c r="C83" s="175"/>
      <c r="D83" s="175"/>
      <c r="E83" s="175"/>
      <c r="F83" s="175"/>
      <c r="G83" s="175"/>
      <c r="H83" s="175"/>
      <c r="I83" s="175"/>
    </row>
  </sheetData>
  <sheetProtection sheet="1" objects="1" scenarios="1"/>
  <mergeCells count="5">
    <mergeCell ref="I3:J3"/>
    <mergeCell ref="I4:J4"/>
    <mergeCell ref="A6:J6"/>
    <mergeCell ref="C8:F8"/>
    <mergeCell ref="G8:J8"/>
  </mergeCells>
  <printOptions horizontalCentered="1"/>
  <pageMargins left="0.11944444444444445" right="0.22694444444444445" top="0.3937007874015748" bottom="0.2986111111111111" header="0" footer="-0.02388888888888889"/>
  <pageSetup horizontalDpi="300" verticalDpi="300" orientation="portrait" paperSize="9" scale="86"/>
  <headerFooter alignWithMargins="0">
    <oddFooter>&amp;LQuadros 2013 - Smash Tour - DFM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26">
    <tabColor indexed="46"/>
  </sheetPr>
  <dimension ref="A2:P100"/>
  <sheetViews>
    <sheetView showGridLines="0" showZeros="0" showOutlineSymbols="0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4.140625" style="136" customWidth="1"/>
    <col min="2" max="2" width="2.8515625" style="174" customWidth="1"/>
    <col min="3" max="3" width="2.8515625" style="137" customWidth="1"/>
    <col min="4" max="4" width="4.28125" style="4" customWidth="1"/>
    <col min="5" max="5" width="6.28125" style="145" customWidth="1"/>
    <col min="6" max="6" width="10.7109375" style="137" customWidth="1"/>
    <col min="7" max="7" width="4.7109375" style="137" customWidth="1"/>
    <col min="8" max="8" width="17.421875" style="143" customWidth="1"/>
    <col min="9" max="9" width="1.7109375" style="3" customWidth="1"/>
    <col min="10" max="12" width="17.421875" style="3" customWidth="1"/>
    <col min="13" max="16384" width="9.140625" style="133" customWidth="1"/>
  </cols>
  <sheetData>
    <row r="1" ht="48.75" customHeight="1"/>
    <row r="2" spans="2:12" s="175" customFormat="1" ht="12" customHeight="1">
      <c r="B2" s="244"/>
      <c r="C2" s="14"/>
      <c r="D2" s="4"/>
      <c r="E2"/>
      <c r="F2"/>
      <c r="G2"/>
      <c r="H2"/>
      <c r="I2"/>
      <c r="J2"/>
      <c r="K2"/>
      <c r="L2"/>
    </row>
    <row r="3" spans="2:12" s="175" customFormat="1" ht="12" customHeight="1">
      <c r="B3" s="244"/>
      <c r="C3" s="15"/>
      <c r="D3" s="14"/>
      <c r="E3"/>
      <c r="F3"/>
      <c r="G3"/>
      <c r="H3"/>
      <c r="I3"/>
      <c r="J3"/>
      <c r="K3"/>
      <c r="L3"/>
    </row>
    <row r="4" spans="2:12" s="175" customFormat="1" ht="12" customHeight="1">
      <c r="B4" s="244"/>
      <c r="C4" s="15"/>
      <c r="D4" s="14"/>
      <c r="E4"/>
      <c r="F4"/>
      <c r="G4"/>
      <c r="H4"/>
      <c r="I4"/>
      <c r="J4"/>
      <c r="K4"/>
      <c r="L4"/>
    </row>
    <row r="5" spans="2:12" s="175" customFormat="1" ht="12" customHeight="1">
      <c r="B5" s="244"/>
      <c r="C5" s="15"/>
      <c r="D5" s="14"/>
      <c r="E5"/>
      <c r="F5"/>
      <c r="G5"/>
      <c r="H5"/>
      <c r="I5"/>
      <c r="J5"/>
      <c r="K5" s="20" t="s">
        <v>31</v>
      </c>
      <c r="L5" s="176" t="s">
        <v>60</v>
      </c>
    </row>
    <row r="6" spans="1:12" s="175" customFormat="1" ht="12" customHeight="1">
      <c r="A6" s="136"/>
      <c r="B6" s="174"/>
      <c r="C6"/>
      <c r="D6"/>
      <c r="E6"/>
      <c r="F6"/>
      <c r="G6"/>
      <c r="H6"/>
      <c r="I6"/>
      <c r="J6"/>
      <c r="K6" s="20" t="s">
        <v>61</v>
      </c>
      <c r="L6" s="177" t="s">
        <v>56</v>
      </c>
    </row>
    <row r="7" ht="9.75" customHeight="1">
      <c r="I7" s="133"/>
    </row>
    <row r="8" spans="4:12" ht="15" customHeight="1">
      <c r="D8" s="178" t="s">
        <v>44</v>
      </c>
      <c r="E8" s="179" t="s">
        <v>3</v>
      </c>
      <c r="F8" s="180" t="s">
        <v>4</v>
      </c>
      <c r="G8" s="180" t="s">
        <v>28</v>
      </c>
      <c r="H8" s="180" t="s">
        <v>5</v>
      </c>
      <c r="I8" s="181"/>
      <c r="K8" s="334" t="s">
        <v>62</v>
      </c>
      <c r="L8" s="334"/>
    </row>
    <row r="9" spans="4:16" ht="9.75" customHeight="1">
      <c r="D9" s="182"/>
      <c r="E9" s="183"/>
      <c r="F9" s="184"/>
      <c r="G9" s="184"/>
      <c r="H9" s="184"/>
      <c r="I9" s="181"/>
      <c r="J9" s="185">
        <f>IF(I12=2,E13,IF(I12=3,"-",E10))</f>
      </c>
      <c r="O9" s="137"/>
      <c r="P9" s="137"/>
    </row>
    <row r="10" spans="1:16" ht="9.75" customHeight="1">
      <c r="A10" s="353"/>
      <c r="B10" s="354"/>
      <c r="C10" s="355">
        <v>1</v>
      </c>
      <c r="D10" s="356">
        <f ca="1">IF(ISERROR(VLOOKUP(CELL("contents",$B10),'InsQP-Pares'!$A$9:$F$999,2,FALSE)),"",VLOOKUP(CELL("contents",$B10),'InsQP-Pares'!$A$9:$F$999,2,FALSE))</f>
      </c>
      <c r="E10" s="186">
        <f ca="1">IF(ISERROR(VLOOKUP(CELL("contents",$B10),'InsQP-Pares'!$A$9:$F$9999,3,FALSE)),"",VLOOKUP(CELL("contents",$B10),'InsQP-Pares'!$A$9:$F$9999,3,FALSE))</f>
      </c>
      <c r="F10" s="187">
        <f ca="1">IF(ISERROR(VLOOKUP(CELL("contents",$B10),'InsQP-Pares'!$A$9:$F$9999,4,FALSE)),"",VLOOKUP(CELL("contents",$B10),'InsQP-Pares'!$A$9:$F$9999,4,FALSE))</f>
      </c>
      <c r="G10" s="187">
        <f ca="1">IF(ISERROR(VLOOKUP(CELL("contents",$B10),'InsQP-Pares'!$A$9:$F$9999,5,FALSE)),"",VLOOKUP(CELL("contents",$B10),'InsQP-Pares'!$A$9:$F$9999,5,FALSE))</f>
      </c>
      <c r="H10" s="188">
        <f ca="1">IF(ISERROR(VLOOKUP(CELL("contents",$B10),'InsQP-Pares'!$A$9:$F$9999,6,FALSE)),"",VLOOKUP(CELL("contents",$B10),'InsQP-Pares'!$A$9:$F$9999,6,FALSE))</f>
      </c>
      <c r="I10" s="189"/>
      <c r="J10" s="185">
        <f>IF(I12=2,E14,IF(I12=3,"-",E11))</f>
      </c>
      <c r="L10" s="11"/>
      <c r="O10" s="137"/>
      <c r="P10" s="137"/>
    </row>
    <row r="11" spans="1:16" ht="9.75" customHeight="1">
      <c r="A11" s="353"/>
      <c r="B11" s="354"/>
      <c r="C11" s="355"/>
      <c r="D11" s="357"/>
      <c r="E11" s="190">
        <f ca="1">IF(ISERROR(VLOOKUP(CELL("contents",$B10),'InsQP-Pares'!$A$9:$J$9999,7,FALSE)),"",VLOOKUP(CELL("contents",$B10),'InsQP-Pares'!$A$9:$J$9999,7,FALSE))</f>
      </c>
      <c r="F11" s="191">
        <f ca="1">IF(ISERROR(VLOOKUP(CELL("contents",$B10),'InsQP-Pares'!$A$9:$J$9999,8,FALSE)),"",VLOOKUP(CELL("contents",$B10),'InsQP-Pares'!$A$9:$J$9999,8,FALSE))</f>
      </c>
      <c r="G11" s="191">
        <f ca="1">IF(ISERROR(VLOOKUP(CELL("contents",$B10),'InsQP-Pares'!$A$9:$J$9999,9,FALSE)),"",VLOOKUP(CELL("contents",$B10),'InsQP-Pares'!$A$9:$J$9999,9,FALSE))</f>
      </c>
      <c r="H11" s="192">
        <f ca="1">IF(ISERROR(VLOOKUP(CELL("contents",$B10),'InsQP-Pares'!$A$9:$J$9999,10,FALSE)),"",VLOOKUP(CELL("contents",$B10),'InsQP-Pares'!$A$9:$J$9999,10,FALSE))</f>
      </c>
      <c r="I11" s="193"/>
      <c r="J11" s="194">
        <f>IF(I12=0,"",IF(I12=1,H10,IF(I12=3,"FC",H13)))</f>
      </c>
      <c r="K11" s="11"/>
      <c r="L11" s="11"/>
      <c r="O11" s="137"/>
      <c r="P11" s="137"/>
    </row>
    <row r="12" spans="2:16" ht="9.75" customHeight="1">
      <c r="B12" s="195"/>
      <c r="C12" s="11"/>
      <c r="D12" s="196"/>
      <c r="E12" s="197"/>
      <c r="F12" s="11"/>
      <c r="G12" s="11"/>
      <c r="H12" s="198"/>
      <c r="I12" s="199"/>
      <c r="J12" s="200">
        <f>IF(I12=0,"",IF(I12=1,H11,IF(I12=3,"FC",H14)))</f>
      </c>
      <c r="K12" s="185">
        <f>IF(J14=2,J15,IF(J14=3,"-",J9))</f>
      </c>
      <c r="L12" s="11"/>
      <c r="O12" s="137"/>
      <c r="P12" s="137"/>
    </row>
    <row r="13" spans="1:16" ht="9.75" customHeight="1">
      <c r="A13" s="245"/>
      <c r="B13" s="354"/>
      <c r="C13" s="358">
        <v>2</v>
      </c>
      <c r="D13" s="356">
        <f ca="1">IF(ISERROR(VLOOKUP(CELL("contents",$B13),'InsQP-Pares'!$A$9:$F$999,2,FALSE)),"",VLOOKUP(CELL("contents",$B13),'InsQP-Pares'!$A$9:$F$999,2,FALSE))</f>
      </c>
      <c r="E13" s="186">
        <f ca="1">IF(ISERROR(VLOOKUP(CELL("contents",$B13),'InsQP-Pares'!$A$9:$F$9999,3,FALSE)),"",VLOOKUP(CELL("contents",$B13),'InsQP-Pares'!$A$9:$F$9999,3,FALSE))</f>
      </c>
      <c r="F13" s="187">
        <f ca="1">IF(ISERROR(VLOOKUP(CELL("contents",$B13),'InsQP-Pares'!$A$9:$F$9999,4,FALSE)),"",VLOOKUP(CELL("contents",$B13),'InsQP-Pares'!$A$9:$F$9999,4,FALSE))</f>
      </c>
      <c r="G13" s="187">
        <f ca="1">IF(ISERROR(VLOOKUP(CELL("contents",$B13),'InsQP-Pares'!$A$9:$F$9999,5,FALSE)),"",VLOOKUP(CELL("contents",$B13),'InsQP-Pares'!$A$9:$F$9999,5,FALSE))</f>
      </c>
      <c r="H13" s="188">
        <f ca="1">IF(ISERROR(VLOOKUP(CELL("contents",$B13),'InsQP-Pares'!$A$9:$F$9999,6,FALSE)),"",VLOOKUP(CELL("contents",$B13),'InsQP-Pares'!$A$9:$F$9999,6,FALSE))</f>
      </c>
      <c r="I13" s="202"/>
      <c r="J13" s="246"/>
      <c r="K13" s="185">
        <f>IF(J14=2,J16,IF(J14=3,"-",J10))</f>
      </c>
      <c r="L13" s="11"/>
      <c r="O13" s="137"/>
      <c r="P13" s="137"/>
    </row>
    <row r="14" spans="1:16" ht="9.75" customHeight="1">
      <c r="A14" s="245"/>
      <c r="B14" s="354"/>
      <c r="C14" s="358"/>
      <c r="D14" s="357"/>
      <c r="E14" s="190">
        <f ca="1">IF(ISERROR(VLOOKUP(CELL("contents",$B13),'InsQP-Pares'!$A$9:$J$9999,7,FALSE)),"",VLOOKUP(CELL("contents",$B13),'InsQP-Pares'!$A$9:$J$9999,7,FALSE))</f>
      </c>
      <c r="F14" s="191">
        <f ca="1">IF(ISERROR(VLOOKUP(CELL("contents",$B13),'InsQP-Pares'!$A$9:$J$9999,8,FALSE)),"",VLOOKUP(CELL("contents",$B13),'InsQP-Pares'!$A$9:$J$9999,8,FALSE))</f>
      </c>
      <c r="G14" s="191">
        <f ca="1">IF(ISERROR(VLOOKUP(CELL("contents",$B13),'InsQP-Pares'!$A$9:$J$9999,9,FALSE)),"",VLOOKUP(CELL("contents",$B13),'InsQP-Pares'!$A$9:$J$9999,9,FALSE))</f>
      </c>
      <c r="H14" s="192">
        <f ca="1">IF(ISERROR(VLOOKUP(CELL("contents",$B13),'InsQP-Pares'!$A$9:$J$9999,10,FALSE)),"",VLOOKUP(CELL("contents",$B13),'InsQP-Pares'!$A$9:$J$9999,10,FALSE))</f>
      </c>
      <c r="I14" s="203"/>
      <c r="J14" s="199"/>
      <c r="K14" s="194">
        <f>IF(J14=0,"",IF(J14=1,J11,IF(J14=3,"FC",J17)))</f>
      </c>
      <c r="L14" s="11"/>
      <c r="O14" s="218"/>
      <c r="P14" s="137"/>
    </row>
    <row r="15" spans="2:16" ht="9.75" customHeight="1">
      <c r="B15" s="195"/>
      <c r="C15" s="11"/>
      <c r="D15" s="196"/>
      <c r="E15" s="197"/>
      <c r="F15" s="11"/>
      <c r="G15" s="11"/>
      <c r="H15" s="11"/>
      <c r="I15" s="11"/>
      <c r="J15" s="204">
        <f>IF(I18=2,E19,IF(I18=3,"-",E16))</f>
      </c>
      <c r="K15" s="200">
        <f>IF(J14=0,"",IF(J14=1,J12,IF(J14=3,"FC",J18)))</f>
      </c>
      <c r="L15" s="11"/>
      <c r="O15" s="137"/>
      <c r="P15" s="137"/>
    </row>
    <row r="16" spans="1:16" ht="9.75" customHeight="1">
      <c r="A16" s="245"/>
      <c r="B16" s="354"/>
      <c r="C16" s="358">
        <v>3</v>
      </c>
      <c r="D16" s="356">
        <f ca="1">IF(ISERROR(VLOOKUP(CELL("contents",$B16),'InsQP-Pares'!$A$9:$F$999,2,FALSE)),"",VLOOKUP(CELL("contents",$B16),'InsQP-Pares'!$A$9:$F$999,2,FALSE))</f>
      </c>
      <c r="E16" s="186">
        <f ca="1">IF(ISERROR(VLOOKUP(CELL("contents",$B16),'InsQP-Pares'!$A$9:$F$9999,3,FALSE)),"",VLOOKUP(CELL("contents",$B16),'InsQP-Pares'!$A$9:$F$9999,3,FALSE))</f>
      </c>
      <c r="F16" s="187">
        <f ca="1">IF(ISERROR(VLOOKUP(CELL("contents",$B16),'InsQP-Pares'!$A$9:$F$9999,4,FALSE)),"",VLOOKUP(CELL("contents",$B16),'InsQP-Pares'!$A$9:$F$9999,4,FALSE))</f>
      </c>
      <c r="G16" s="187">
        <f ca="1">IF(ISERROR(VLOOKUP(CELL("contents",$B16),'InsQP-Pares'!$A$9:$F$9999,5,FALSE)),"",VLOOKUP(CELL("contents",$B16),'InsQP-Pares'!$A$9:$F$9999,5,FALSE))</f>
      </c>
      <c r="H16" s="188">
        <f ca="1">IF(ISERROR(VLOOKUP(CELL("contents",$B16),'InsQP-Pares'!$A$9:$F$9999,6,FALSE)),"",VLOOKUP(CELL("contents",$B16),'InsQP-Pares'!$A$9:$F$9999,6,FALSE))</f>
      </c>
      <c r="I16" s="189"/>
      <c r="J16" s="204">
        <f>IF(I18=2,E20,IF(I18=3,"-",E17))</f>
      </c>
      <c r="K16" s="201"/>
      <c r="L16" s="11"/>
      <c r="O16" s="137"/>
      <c r="P16" s="137"/>
    </row>
    <row r="17" spans="1:16" ht="9.75" customHeight="1">
      <c r="A17" s="245"/>
      <c r="B17" s="354"/>
      <c r="C17" s="358"/>
      <c r="D17" s="357"/>
      <c r="E17" s="190">
        <f ca="1">IF(ISERROR(VLOOKUP(CELL("contents",$B16),'InsQP-Pares'!$A$9:$J$9999,7,FALSE)),"",VLOOKUP(CELL("contents",$B16),'InsQP-Pares'!$A$9:$J$9999,7,FALSE))</f>
      </c>
      <c r="F17" s="191">
        <f ca="1">IF(ISERROR(VLOOKUP(CELL("contents",$B16),'InsQP-Pares'!$A$9:$J$9999,8,FALSE)),"",VLOOKUP(CELL("contents",$B16),'InsQP-Pares'!$A$9:$J$9999,8,FALSE))</f>
      </c>
      <c r="G17" s="191">
        <f ca="1">IF(ISERROR(VLOOKUP(CELL("contents",$B16),'InsQP-Pares'!$A$9:$J$9999,9,FALSE)),"",VLOOKUP(CELL("contents",$B16),'InsQP-Pares'!$A$9:$J$9999,9,FALSE))</f>
      </c>
      <c r="H17" s="192">
        <f ca="1">IF(ISERROR(VLOOKUP(CELL("contents",$B16),'InsQP-Pares'!$A$9:$J$9999,10,FALSE)),"",VLOOKUP(CELL("contents",$B16),'InsQP-Pares'!$A$9:$J$9999,10,FALSE))</f>
      </c>
      <c r="I17" s="193"/>
      <c r="J17" s="205">
        <f>IF(I18=0,"",IF(I18=1,H16,IF(I18=3,"FC",H19)))</f>
      </c>
      <c r="K17" s="201"/>
      <c r="L17" s="11"/>
      <c r="O17" s="137"/>
      <c r="P17" s="137"/>
    </row>
    <row r="18" spans="2:12" ht="9.75" customHeight="1">
      <c r="B18" s="195"/>
      <c r="C18" s="11"/>
      <c r="D18" s="196"/>
      <c r="E18" s="197"/>
      <c r="F18" s="11"/>
      <c r="G18" s="11"/>
      <c r="H18" s="198"/>
      <c r="I18" s="199"/>
      <c r="J18" s="200">
        <f>IF(I18=0,"",IF(I18=1,H17,IF(I18=3,"FC",H20)))</f>
      </c>
      <c r="K18" s="201"/>
      <c r="L18" s="206">
        <f>IF(K21=2,K24,IF(K21=3,"-",K12))</f>
      </c>
    </row>
    <row r="19" spans="1:12" ht="9.75" customHeight="1">
      <c r="A19" s="245"/>
      <c r="B19" s="354"/>
      <c r="C19" s="358">
        <v>4</v>
      </c>
      <c r="D19" s="356">
        <f ca="1">IF(ISERROR(VLOOKUP(CELL("contents",$B19),'InsQP-Pares'!$A$9:$F$999,2,FALSE)),"",VLOOKUP(CELL("contents",$B19),'InsQP-Pares'!$A$9:$F$999,2,FALSE))</f>
      </c>
      <c r="E19" s="186">
        <f ca="1">IF(ISERROR(VLOOKUP(CELL("contents",$B19),'InsQP-Pares'!$A$9:$F$9999,3,FALSE)),"",VLOOKUP(CELL("contents",$B19),'InsQP-Pares'!$A$9:$F$9999,3,FALSE))</f>
      </c>
      <c r="F19" s="187">
        <f ca="1">IF(ISERROR(VLOOKUP(CELL("contents",$B19),'InsQP-Pares'!$A$9:$F$9999,4,FALSE)),"",VLOOKUP(CELL("contents",$B19),'InsQP-Pares'!$A$9:$F$9999,4,FALSE))</f>
      </c>
      <c r="G19" s="187">
        <f ca="1">IF(ISERROR(VLOOKUP(CELL("contents",$B19),'InsQP-Pares'!$A$9:$F$9999,5,FALSE)),"",VLOOKUP(CELL("contents",$B19),'InsQP-Pares'!$A$9:$F$9999,5,FALSE))</f>
      </c>
      <c r="H19" s="188">
        <f ca="1">IF(ISERROR(VLOOKUP(CELL("contents",$B19),'InsQP-Pares'!$A$9:$F$9999,6,FALSE)),"",VLOOKUP(CELL("contents",$B19),'InsQP-Pares'!$A$9:$F$9999,6,FALSE))</f>
      </c>
      <c r="I19" s="202"/>
      <c r="J19" s="247"/>
      <c r="K19" s="201"/>
      <c r="L19" s="206">
        <f>IF(K21=2,K25,IF(K21=3,"-",K13))</f>
      </c>
    </row>
    <row r="20" spans="1:12" ht="9.75" customHeight="1">
      <c r="A20" s="245"/>
      <c r="B20" s="354"/>
      <c r="C20" s="358"/>
      <c r="D20" s="357"/>
      <c r="E20" s="190">
        <f ca="1">IF(ISERROR(VLOOKUP(CELL("contents",$B19),'InsQP-Pares'!$A$9:$J$9999,7,FALSE)),"",VLOOKUP(CELL("contents",$B19),'InsQP-Pares'!$A$9:$J$9999,7,FALSE))</f>
      </c>
      <c r="F20" s="191">
        <f ca="1">IF(ISERROR(VLOOKUP(CELL("contents",$B19),'InsQP-Pares'!$A$9:$J$9999,8,FALSE)),"",VLOOKUP(CELL("contents",$B19),'InsQP-Pares'!$A$9:$J$9999,8,FALSE))</f>
      </c>
      <c r="G20" s="191">
        <f ca="1">IF(ISERROR(VLOOKUP(CELL("contents",$B19),'InsQP-Pares'!$A$9:$J$9999,9,FALSE)),"",VLOOKUP(CELL("contents",$B19),'InsQP-Pares'!$A$9:$J$9999,9,FALSE))</f>
      </c>
      <c r="H20" s="192">
        <f ca="1">IF(ISERROR(VLOOKUP(CELL("contents",$B19),'InsQP-Pares'!$A$9:$J$9999,10,FALSE)),"",VLOOKUP(CELL("contents",$B19),'InsQP-Pares'!$A$9:$J$9999,10,FALSE))</f>
      </c>
      <c r="I20" s="203"/>
      <c r="J20" s="11"/>
      <c r="K20" s="208"/>
      <c r="L20" s="194">
        <f>IF(K21=0,"",IF(K21=1,K14,IF(K21=3,"FC",K26)))</f>
      </c>
    </row>
    <row r="21" spans="1:12" s="137" customFormat="1" ht="9.75" customHeight="1">
      <c r="A21" s="209"/>
      <c r="B21" s="210"/>
      <c r="C21" s="11"/>
      <c r="D21" s="196"/>
      <c r="E21" s="197"/>
      <c r="F21" s="11"/>
      <c r="G21" s="11"/>
      <c r="H21" s="11"/>
      <c r="I21" s="11"/>
      <c r="J21" s="185">
        <f>IF(I24=2,E25,IF(I24=3,"-",E22))</f>
      </c>
      <c r="K21" s="199"/>
      <c r="L21" s="248">
        <f>IF(K21=0,"",IF(K21=1,K15,IF(K21=3,"FC",K27)))</f>
      </c>
    </row>
    <row r="22" spans="1:12" s="137" customFormat="1" ht="9.75" customHeight="1">
      <c r="A22" s="245"/>
      <c r="B22" s="354"/>
      <c r="C22" s="358">
        <v>5</v>
      </c>
      <c r="D22" s="356">
        <f ca="1">IF(ISERROR(VLOOKUP(CELL("contents",$B22),'InsQP-Pares'!$A$9:$F$999,2,FALSE)),"",VLOOKUP(CELL("contents",$B22),'InsQP-Pares'!$A$9:$F$999,2,FALSE))</f>
      </c>
      <c r="E22" s="186">
        <f ca="1">IF(ISERROR(VLOOKUP(CELL("contents",$B22),'InsQP-Pares'!$A$9:$F$9999,3,FALSE)),"",VLOOKUP(CELL("contents",$B22),'InsQP-Pares'!$A$9:$F$9999,3,FALSE))</f>
      </c>
      <c r="F22" s="187">
        <f ca="1">IF(ISERROR(VLOOKUP(CELL("contents",$B22),'InsQP-Pares'!$A$9:$F$9999,4,FALSE)),"",VLOOKUP(CELL("contents",$B22),'InsQP-Pares'!$A$9:$F$9999,4,FALSE))</f>
      </c>
      <c r="G22" s="187">
        <f ca="1">IF(ISERROR(VLOOKUP(CELL("contents",$B22),'InsQP-Pares'!$A$9:$F$9999,5,FALSE)),"",VLOOKUP(CELL("contents",$B22),'InsQP-Pares'!$A$9:$F$9999,5,FALSE))</f>
      </c>
      <c r="H22" s="188">
        <f ca="1">IF(ISERROR(VLOOKUP(CELL("contents",$B22),'InsQP-Pares'!$A$9:$F$9999,6,FALSE)),"",VLOOKUP(CELL("contents",$B22),'InsQP-Pares'!$A$9:$F$9999,6,FALSE))</f>
      </c>
      <c r="I22" s="189"/>
      <c r="J22" s="185">
        <f>IF(I24=2,E26,IF(I24=3,"-",E23))</f>
      </c>
      <c r="K22" s="208"/>
      <c r="L22" s="249"/>
    </row>
    <row r="23" spans="1:12" s="137" customFormat="1" ht="9.75" customHeight="1">
      <c r="A23" s="245"/>
      <c r="B23" s="354"/>
      <c r="C23" s="358"/>
      <c r="D23" s="357"/>
      <c r="E23" s="190">
        <f ca="1">IF(ISERROR(VLOOKUP(CELL("contents",$B22),'InsQP-Pares'!$A$9:$J$9999,7,FALSE)),"",VLOOKUP(CELL("contents",$B22),'InsQP-Pares'!$A$9:$J$9999,7,FALSE))</f>
      </c>
      <c r="F23" s="191">
        <f ca="1">IF(ISERROR(VLOOKUP(CELL("contents",$B22),'InsQP-Pares'!$A$9:$J$9999,8,FALSE)),"",VLOOKUP(CELL("contents",$B22),'InsQP-Pares'!$A$9:$J$9999,8,FALSE))</f>
      </c>
      <c r="G23" s="191">
        <f ca="1">IF(ISERROR(VLOOKUP(CELL("contents",$B22),'InsQP-Pares'!$A$9:$J$9999,9,FALSE)),"",VLOOKUP(CELL("contents",$B22),'InsQP-Pares'!$A$9:$J$9999,9,FALSE))</f>
      </c>
      <c r="H23" s="192">
        <f ca="1">IF(ISERROR(VLOOKUP(CELL("contents",$B22),'InsQP-Pares'!$A$9:$J$9999,10,FALSE)),"",VLOOKUP(CELL("contents",$B22),'InsQP-Pares'!$A$9:$J$9999,10,FALSE))</f>
      </c>
      <c r="I23" s="193"/>
      <c r="J23" s="194">
        <f>IF(I24=0,"",IF(I24=1,H22,IF(I24=3,"FC",H25)))</f>
      </c>
      <c r="K23" s="201"/>
      <c r="L23" s="11"/>
    </row>
    <row r="24" spans="1:12" s="137" customFormat="1" ht="9.75" customHeight="1">
      <c r="A24" s="136"/>
      <c r="B24" s="195"/>
      <c r="C24" s="11"/>
      <c r="D24" s="196"/>
      <c r="E24" s="197"/>
      <c r="F24" s="11"/>
      <c r="G24" s="11"/>
      <c r="H24" s="198"/>
      <c r="I24" s="199"/>
      <c r="J24" s="200">
        <f>IF(I24=0,"",IF(I24=1,H23,IF(I24=3,"FC",H26)))</f>
      </c>
      <c r="K24" s="213">
        <f>IF(J26=2,J27,IF(J26=3,"-",J21))</f>
      </c>
      <c r="L24" s="11"/>
    </row>
    <row r="25" spans="1:12" s="137" customFormat="1" ht="9.75" customHeight="1">
      <c r="A25" s="245"/>
      <c r="B25" s="354"/>
      <c r="C25" s="358">
        <v>6</v>
      </c>
      <c r="D25" s="356">
        <f ca="1">IF(ISERROR(VLOOKUP(CELL("contents",$B25),'InsQP-Pares'!$A$9:$F$999,2,FALSE)),"",VLOOKUP(CELL("contents",$B25),'InsQP-Pares'!$A$9:$F$999,2,FALSE))</f>
      </c>
      <c r="E25" s="186">
        <f ca="1">IF(ISERROR(VLOOKUP(CELL("contents",$B25),'InsQP-Pares'!$A$9:$F$9999,3,FALSE)),"",VLOOKUP(CELL("contents",$B25),'InsQP-Pares'!$A$9:$F$9999,3,FALSE))</f>
      </c>
      <c r="F25" s="187">
        <f ca="1">IF(ISERROR(VLOOKUP(CELL("contents",$B25),'InsQP-Pares'!$A$9:$F$9999,4,FALSE)),"",VLOOKUP(CELL("contents",$B25),'InsQP-Pares'!$A$9:$F$9999,4,FALSE))</f>
      </c>
      <c r="G25" s="187">
        <f ca="1">IF(ISERROR(VLOOKUP(CELL("contents",$B25),'InsQP-Pares'!$A$9:$F$9999,5,FALSE)),"",VLOOKUP(CELL("contents",$B25),'InsQP-Pares'!$A$9:$F$9999,5,FALSE))</f>
      </c>
      <c r="H25" s="188">
        <f ca="1">IF(ISERROR(VLOOKUP(CELL("contents",$B25),'InsQP-Pares'!$A$9:$F$9999,6,FALSE)),"",VLOOKUP(CELL("contents",$B25),'InsQP-Pares'!$A$9:$F$9999,6,FALSE))</f>
      </c>
      <c r="I25" s="202"/>
      <c r="J25" s="193"/>
      <c r="K25" s="213">
        <f>IF(J26=2,J28,IF(J26=3,"-",J22))</f>
      </c>
      <c r="L25" s="11"/>
    </row>
    <row r="26" spans="1:12" s="137" customFormat="1" ht="9.75" customHeight="1">
      <c r="A26" s="245"/>
      <c r="B26" s="354"/>
      <c r="C26" s="358"/>
      <c r="D26" s="357"/>
      <c r="E26" s="190">
        <f ca="1">IF(ISERROR(VLOOKUP(CELL("contents",$B25),'InsQP-Pares'!$A$9:$J$9999,7,FALSE)),"",VLOOKUP(CELL("contents",$B25),'InsQP-Pares'!$A$9:$J$9999,7,FALSE))</f>
      </c>
      <c r="F26" s="191">
        <f ca="1">IF(ISERROR(VLOOKUP(CELL("contents",$B25),'InsQP-Pares'!$A$9:$J$9999,8,FALSE)),"",VLOOKUP(CELL("contents",$B25),'InsQP-Pares'!$A$9:$J$9999,8,FALSE))</f>
      </c>
      <c r="G26" s="191">
        <f ca="1">IF(ISERROR(VLOOKUP(CELL("contents",$B25),'InsQP-Pares'!$A$9:$J$9999,9,FALSE)),"",VLOOKUP(CELL("contents",$B25),'InsQP-Pares'!$A$9:$J$9999,9,FALSE))</f>
      </c>
      <c r="H26" s="192">
        <f ca="1">IF(ISERROR(VLOOKUP(CELL("contents",$B25),'InsQP-Pares'!$A$9:$J$9999,10,FALSE)),"",VLOOKUP(CELL("contents",$B25),'InsQP-Pares'!$A$9:$J$9999,10,FALSE))</f>
      </c>
      <c r="I26" s="203"/>
      <c r="J26" s="199"/>
      <c r="K26" s="205">
        <f>IF(J26=0,"",IF(J26=1,J23,IF(J26=3,"FC",J29)))</f>
      </c>
      <c r="L26" s="11"/>
    </row>
    <row r="27" spans="1:12" s="137" customFormat="1" ht="9.75" customHeight="1">
      <c r="A27" s="136"/>
      <c r="B27" s="195"/>
      <c r="C27" s="11"/>
      <c r="D27" s="196"/>
      <c r="E27" s="197"/>
      <c r="F27" s="11"/>
      <c r="G27" s="11"/>
      <c r="H27" s="11"/>
      <c r="I27" s="11"/>
      <c r="J27" s="204">
        <f>IF(I30=2,E31,IF(I30=3,"-",E28))</f>
      </c>
      <c r="K27" s="200">
        <f>IF(J26=0,"",IF(J26=1,J24,IF(J26=3,"FC",J30)))</f>
      </c>
      <c r="L27" s="11"/>
    </row>
    <row r="28" spans="1:12" s="137" customFormat="1" ht="9.75" customHeight="1">
      <c r="A28" s="245"/>
      <c r="B28" s="354"/>
      <c r="C28" s="358">
        <v>7</v>
      </c>
      <c r="D28" s="356">
        <f ca="1">IF(ISERROR(VLOOKUP(CELL("contents",$B28),'InsQP-Pares'!$A$9:$F$999,2,FALSE)),"",VLOOKUP(CELL("contents",$B28),'InsQP-Pares'!$A$9:$F$999,2,FALSE))</f>
      </c>
      <c r="E28" s="186">
        <f ca="1">IF(ISERROR(VLOOKUP(CELL("contents",$B28),'InsQP-Pares'!$A$9:$F$9999,3,FALSE)),"",VLOOKUP(CELL("contents",$B28),'InsQP-Pares'!$A$9:$F$9999,3,FALSE))</f>
      </c>
      <c r="F28" s="187">
        <f ca="1">IF(ISERROR(VLOOKUP(CELL("contents",$B28),'InsQP-Pares'!$A$9:$F$9999,4,FALSE)),"",VLOOKUP(CELL("contents",$B28),'InsQP-Pares'!$A$9:$F$9999,4,FALSE))</f>
      </c>
      <c r="G28" s="187">
        <f ca="1">IF(ISERROR(VLOOKUP(CELL("contents",$B28),'InsQP-Pares'!$A$9:$F$9999,5,FALSE)),"",VLOOKUP(CELL("contents",$B28),'InsQP-Pares'!$A$9:$F$9999,5,FALSE))</f>
      </c>
      <c r="H28" s="188">
        <f ca="1">IF(ISERROR(VLOOKUP(CELL("contents",$B28),'InsQP-Pares'!$A$9:$F$9999,6,FALSE)),"",VLOOKUP(CELL("contents",$B28),'InsQP-Pares'!$A$9:$F$9999,6,FALSE))</f>
      </c>
      <c r="I28" s="189"/>
      <c r="J28" s="204">
        <f>IF(I30=2,E32,IF(I30=3,"-",E29))</f>
      </c>
      <c r="K28" s="214"/>
      <c r="L28" s="11"/>
    </row>
    <row r="29" spans="1:12" s="137" customFormat="1" ht="9.75" customHeight="1">
      <c r="A29" s="245"/>
      <c r="B29" s="354"/>
      <c r="C29" s="358"/>
      <c r="D29" s="357"/>
      <c r="E29" s="190">
        <f ca="1">IF(ISERROR(VLOOKUP(CELL("contents",$B28),'InsQP-Pares'!$A$9:$J$9999,7,FALSE)),"",VLOOKUP(CELL("contents",$B28),'InsQP-Pares'!$A$9:$J$9999,7,FALSE))</f>
      </c>
      <c r="F29" s="191">
        <f ca="1">IF(ISERROR(VLOOKUP(CELL("contents",$B28),'InsQP-Pares'!$A$9:$J$9999,8,FALSE)),"",VLOOKUP(CELL("contents",$B28),'InsQP-Pares'!$A$9:$J$9999,8,FALSE))</f>
      </c>
      <c r="G29" s="191">
        <f ca="1">IF(ISERROR(VLOOKUP(CELL("contents",$B28),'InsQP-Pares'!$A$9:$J$9999,9,FALSE)),"",VLOOKUP(CELL("contents",$B28),'InsQP-Pares'!$A$9:$J$9999,9,FALSE))</f>
      </c>
      <c r="H29" s="192">
        <f ca="1">IF(ISERROR(VLOOKUP(CELL("contents",$B28),'InsQP-Pares'!$A$9:$J$9999,10,FALSE)),"",VLOOKUP(CELL("contents",$B28),'InsQP-Pares'!$A$9:$J$9999,10,FALSE))</f>
      </c>
      <c r="I29" s="193"/>
      <c r="J29" s="205">
        <f>IF(I30=0,"",IF(I30=1,H28,IF(I30=3,"FC",H31)))</f>
      </c>
      <c r="K29" s="203"/>
      <c r="L29" s="11"/>
    </row>
    <row r="30" spans="1:12" s="137" customFormat="1" ht="9.75" customHeight="1">
      <c r="A30" s="136"/>
      <c r="B30" s="195"/>
      <c r="C30" s="11"/>
      <c r="D30" s="196"/>
      <c r="E30" s="197"/>
      <c r="F30" s="11"/>
      <c r="G30" s="11"/>
      <c r="H30" s="198"/>
      <c r="I30" s="199"/>
      <c r="J30" s="200">
        <f>IF(I30=0,"",IF(I30=1,H29,IF(I30=3,"FC",H32)))</f>
      </c>
      <c r="K30" s="203"/>
      <c r="L30"/>
    </row>
    <row r="31" spans="1:12" s="137" customFormat="1" ht="9.75" customHeight="1">
      <c r="A31" s="353"/>
      <c r="B31" s="354"/>
      <c r="C31" s="355">
        <v>8</v>
      </c>
      <c r="D31" s="356">
        <f ca="1">IF(ISERROR(VLOOKUP(CELL("contents",$B31),'InsQP-Pares'!$A$9:$F$999,2,FALSE)),"",VLOOKUP(CELL("contents",$B31),'InsQP-Pares'!$A$9:$F$999,2,FALSE))</f>
      </c>
      <c r="E31" s="186">
        <f ca="1">IF(ISERROR(VLOOKUP(CELL("contents",$B31),'InsQP-Pares'!$A$9:$F$9999,3,FALSE)),"",VLOOKUP(CELL("contents",$B31),'InsQP-Pares'!$A$9:$F$9999,3,FALSE))</f>
      </c>
      <c r="F31" s="187">
        <f ca="1">IF(ISERROR(VLOOKUP(CELL("contents",$B31),'InsQP-Pares'!$A$9:$F$9999,4,FALSE)),"",VLOOKUP(CELL("contents",$B31),'InsQP-Pares'!$A$9:$F$9999,4,FALSE))</f>
      </c>
      <c r="G31" s="187">
        <f ca="1">IF(ISERROR(VLOOKUP(CELL("contents",$B31),'InsQP-Pares'!$A$9:$F$9999,5,FALSE)),"",VLOOKUP(CELL("contents",$B31),'InsQP-Pares'!$A$9:$F$9999,5,FALSE))</f>
      </c>
      <c r="H31" s="188">
        <f ca="1">IF(ISERROR(VLOOKUP(CELL("contents",$B31),'InsQP-Pares'!$A$9:$F$9999,6,FALSE)),"",VLOOKUP(CELL("contents",$B31),'InsQP-Pares'!$A$9:$F$9999,6,FALSE))</f>
      </c>
      <c r="I31" s="202"/>
      <c r="J31" s="11"/>
      <c r="K31" s="11"/>
      <c r="L31"/>
    </row>
    <row r="32" spans="1:12" s="137" customFormat="1" ht="9.75" customHeight="1">
      <c r="A32" s="353"/>
      <c r="B32" s="354"/>
      <c r="C32" s="355"/>
      <c r="D32" s="357"/>
      <c r="E32" s="190">
        <f ca="1">IF(ISERROR(VLOOKUP(CELL("contents",$B31),'InsQP-Pares'!$A$9:$J$9999,7,FALSE)),"",VLOOKUP(CELL("contents",$B31),'InsQP-Pares'!$A$9:$J$9999,7,FALSE))</f>
      </c>
      <c r="F32" s="191">
        <f ca="1">IF(ISERROR(VLOOKUP(CELL("contents",$B31),'InsQP-Pares'!$A$9:$J$9999,8,FALSE)),"",VLOOKUP(CELL("contents",$B31),'InsQP-Pares'!$A$9:$J$9999,8,FALSE))</f>
      </c>
      <c r="G32" s="191">
        <f ca="1">IF(ISERROR(VLOOKUP(CELL("contents",$B31),'InsQP-Pares'!$A$9:$J$9999,9,FALSE)),"",VLOOKUP(CELL("contents",$B31),'InsQP-Pares'!$A$9:$J$9999,9,FALSE))</f>
      </c>
      <c r="H32" s="192">
        <f ca="1">IF(ISERROR(VLOOKUP(CELL("contents",$B31),'InsQP-Pares'!$A$9:$J$9999,10,FALSE)),"",VLOOKUP(CELL("contents",$B31),'InsQP-Pares'!$A$9:$J$9999,10,FALSE))</f>
      </c>
      <c r="I32" s="203"/>
      <c r="J32" s="11"/>
      <c r="K32" s="11"/>
      <c r="L32"/>
    </row>
    <row r="33" spans="1:12" s="137" customFormat="1" ht="9.75" customHeight="1">
      <c r="A33" s="209"/>
      <c r="B33" s="217"/>
      <c r="C33" s="11"/>
      <c r="D33" s="196"/>
      <c r="E33" s="197"/>
      <c r="F33" s="11"/>
      <c r="G33" s="11"/>
      <c r="H33" s="11"/>
      <c r="I33" s="11"/>
      <c r="J33" s="11"/>
      <c r="K33" s="250"/>
      <c r="L33"/>
    </row>
    <row r="34" spans="2:8" ht="9.75" customHeight="1">
      <c r="B34" s="251"/>
      <c r="D34" s="182"/>
      <c r="E34" s="11"/>
      <c r="F34" s="221"/>
      <c r="G34" s="11"/>
      <c r="H34" s="252"/>
    </row>
    <row r="35" spans="3:11" ht="9.75" customHeight="1">
      <c r="C35"/>
      <c r="D35"/>
      <c r="E35"/>
      <c r="F35"/>
      <c r="G35"/>
      <c r="H35"/>
      <c r="I35"/>
      <c r="J35"/>
      <c r="K35"/>
    </row>
    <row r="36" spans="3:12" ht="9.75" customHeight="1">
      <c r="C36"/>
      <c r="D36"/>
      <c r="E36"/>
      <c r="F36"/>
      <c r="G36"/>
      <c r="H36"/>
      <c r="I36"/>
      <c r="J36"/>
      <c r="K36"/>
      <c r="L36" s="133"/>
    </row>
    <row r="37" spans="3:12" ht="9.75" customHeight="1">
      <c r="C37"/>
      <c r="D37"/>
      <c r="E37"/>
      <c r="F37"/>
      <c r="G37"/>
      <c r="H37"/>
      <c r="I37"/>
      <c r="J37"/>
      <c r="K37"/>
      <c r="L37" s="133"/>
    </row>
    <row r="38" spans="3:12" ht="9.75" customHeight="1">
      <c r="C38"/>
      <c r="D38"/>
      <c r="E38"/>
      <c r="F38"/>
      <c r="G38"/>
      <c r="H38"/>
      <c r="I38"/>
      <c r="J38"/>
      <c r="K38"/>
      <c r="L38" s="133"/>
    </row>
    <row r="39" spans="3:11" ht="9.75" customHeight="1">
      <c r="C39"/>
      <c r="D39"/>
      <c r="E39"/>
      <c r="F39"/>
      <c r="G39"/>
      <c r="H39"/>
      <c r="I39"/>
      <c r="J39"/>
      <c r="K39"/>
    </row>
    <row r="40" spans="2:11" ht="9.75" customHeight="1">
      <c r="B40" s="220"/>
      <c r="C40"/>
      <c r="D40"/>
      <c r="E40"/>
      <c r="F40"/>
      <c r="G40"/>
      <c r="H40"/>
      <c r="I40"/>
      <c r="J40"/>
      <c r="K40"/>
    </row>
    <row r="41" spans="2:12" ht="12.75">
      <c r="B41" s="220"/>
      <c r="C41" s="133"/>
      <c r="D41" s="133"/>
      <c r="E41" s="133"/>
      <c r="F41" s="133"/>
      <c r="G41" s="133"/>
      <c r="H41" s="133"/>
      <c r="I41" s="133"/>
      <c r="J41" s="133"/>
      <c r="K41" s="133"/>
      <c r="L41" s="133"/>
    </row>
    <row r="42" spans="2:12" ht="12.75">
      <c r="B42" s="220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2:12" ht="12.75">
      <c r="B43" s="220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2:12" ht="12.75">
      <c r="B44" s="220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2:12" ht="12.75">
      <c r="B45" s="220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2:12" ht="12.75">
      <c r="B46" s="220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2:12" ht="12.75">
      <c r="B47" s="220"/>
      <c r="C47" s="133"/>
      <c r="D47" s="133"/>
      <c r="E47" s="133"/>
      <c r="F47" s="133"/>
      <c r="G47" s="133"/>
      <c r="H47" s="133"/>
      <c r="I47" s="133"/>
      <c r="J47" s="133"/>
      <c r="K47" s="133"/>
      <c r="L47" s="133"/>
    </row>
    <row r="48" spans="2:12" ht="12.75">
      <c r="B48" s="220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2:12" ht="12.75">
      <c r="B49" s="220"/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2" ht="12.75">
      <c r="B50" s="220"/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2" ht="12.75">
      <c r="B51" s="220"/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2:12" ht="12.75">
      <c r="B52" s="220"/>
      <c r="C52" s="133"/>
      <c r="D52" s="133"/>
      <c r="E52" s="133"/>
      <c r="F52" s="133"/>
      <c r="G52" s="133"/>
      <c r="H52" s="133"/>
      <c r="I52" s="133"/>
      <c r="J52" s="133"/>
      <c r="K52" s="133"/>
      <c r="L52" s="133"/>
    </row>
    <row r="53" spans="2:12" ht="12.75">
      <c r="B53" s="220"/>
      <c r="C53" s="133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2:12" ht="12.75">
      <c r="B54" s="220"/>
      <c r="C54" s="133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2:12" ht="12.75">
      <c r="B55" s="220"/>
      <c r="C55" s="133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2:12" ht="12.75">
      <c r="B56" s="220"/>
      <c r="C56" s="133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2:12" ht="12.75">
      <c r="B57" s="220"/>
      <c r="C57" s="133"/>
      <c r="D57" s="133"/>
      <c r="E57" s="133"/>
      <c r="F57" s="133"/>
      <c r="G57" s="133"/>
      <c r="H57" s="133"/>
      <c r="I57" s="133"/>
      <c r="J57" s="133"/>
      <c r="K57" s="133"/>
      <c r="L57" s="133"/>
    </row>
    <row r="58" spans="2:12" ht="12.75">
      <c r="B58" s="220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2:12" ht="12.75">
      <c r="B59" s="220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2:12" ht="12.75">
      <c r="B60" s="220"/>
      <c r="C60" s="133"/>
      <c r="D60" s="133"/>
      <c r="E60" s="133"/>
      <c r="F60" s="133"/>
      <c r="G60" s="133"/>
      <c r="H60" s="133"/>
      <c r="I60" s="133"/>
      <c r="J60" s="133"/>
      <c r="K60" s="133"/>
      <c r="L60" s="133"/>
    </row>
    <row r="61" spans="2:12" ht="12.75">
      <c r="B61" s="220"/>
      <c r="C61" s="133"/>
      <c r="D61" s="133"/>
      <c r="E61" s="133"/>
      <c r="F61" s="133"/>
      <c r="G61" s="133"/>
      <c r="H61" s="133"/>
      <c r="I61" s="133"/>
      <c r="J61" s="133"/>
      <c r="K61" s="133"/>
      <c r="L61" s="133"/>
    </row>
    <row r="62" spans="2:12" ht="12.75">
      <c r="B62" s="220"/>
      <c r="C62" s="133"/>
      <c r="D62" s="133"/>
      <c r="E62" s="133"/>
      <c r="F62" s="133"/>
      <c r="G62" s="133"/>
      <c r="H62" s="133"/>
      <c r="I62" s="133"/>
      <c r="J62" s="133"/>
      <c r="K62" s="133"/>
      <c r="L62" s="133"/>
    </row>
    <row r="63" spans="2:12" ht="12.75">
      <c r="B63" s="220"/>
      <c r="C63" s="133"/>
      <c r="D63" s="133"/>
      <c r="E63" s="133"/>
      <c r="F63" s="133"/>
      <c r="G63" s="133"/>
      <c r="H63" s="133"/>
      <c r="I63" s="133"/>
      <c r="J63" s="133"/>
      <c r="K63" s="133"/>
      <c r="L63" s="133"/>
    </row>
    <row r="64" spans="2:12" ht="12.75">
      <c r="B64" s="220"/>
      <c r="C64" s="133"/>
      <c r="D64" s="133"/>
      <c r="E64" s="133"/>
      <c r="F64" s="133"/>
      <c r="G64" s="133"/>
      <c r="H64" s="133"/>
      <c r="I64" s="133"/>
      <c r="J64" s="133"/>
      <c r="K64" s="133"/>
      <c r="L64" s="133"/>
    </row>
    <row r="65" spans="2:12" ht="12.75">
      <c r="B65" s="220"/>
      <c r="C65" s="133"/>
      <c r="D65" s="133"/>
      <c r="E65" s="133"/>
      <c r="F65" s="133"/>
      <c r="G65" s="133"/>
      <c r="H65" s="133"/>
      <c r="I65" s="133"/>
      <c r="J65" s="133"/>
      <c r="K65" s="133"/>
      <c r="L65" s="133"/>
    </row>
    <row r="66" spans="2:12" ht="12.75">
      <c r="B66" s="220"/>
      <c r="C66" s="133"/>
      <c r="D66" s="133"/>
      <c r="E66" s="133"/>
      <c r="F66" s="133"/>
      <c r="G66" s="133"/>
      <c r="H66" s="133"/>
      <c r="I66" s="133"/>
      <c r="J66" s="133"/>
      <c r="K66" s="133"/>
      <c r="L66" s="133"/>
    </row>
    <row r="67" spans="2:12" ht="12.75">
      <c r="B67" s="220"/>
      <c r="C67" s="133"/>
      <c r="D67" s="133"/>
      <c r="E67" s="133"/>
      <c r="F67" s="133"/>
      <c r="G67" s="133"/>
      <c r="H67" s="133"/>
      <c r="I67" s="133"/>
      <c r="J67" s="133"/>
      <c r="K67" s="133"/>
      <c r="L67" s="133"/>
    </row>
    <row r="68" spans="2:12" ht="12.75">
      <c r="B68" s="220"/>
      <c r="C68" s="133"/>
      <c r="D68" s="133"/>
      <c r="E68" s="133"/>
      <c r="F68" s="133"/>
      <c r="G68" s="133"/>
      <c r="H68" s="133"/>
      <c r="I68" s="133"/>
      <c r="J68" s="133"/>
      <c r="K68" s="133"/>
      <c r="L68" s="133"/>
    </row>
    <row r="69" spans="2:12" ht="12.75">
      <c r="B69" s="220"/>
      <c r="C69" s="133"/>
      <c r="D69" s="133"/>
      <c r="E69" s="133"/>
      <c r="F69" s="133"/>
      <c r="G69" s="133"/>
      <c r="H69" s="133"/>
      <c r="I69" s="133"/>
      <c r="J69" s="133"/>
      <c r="K69" s="133"/>
      <c r="L69" s="133"/>
    </row>
    <row r="70" spans="2:12" ht="12.75">
      <c r="B70" s="220"/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  <row r="71" spans="2:12" ht="12.75">
      <c r="B71" s="220"/>
      <c r="C71" s="133"/>
      <c r="D71" s="133"/>
      <c r="E71" s="133"/>
      <c r="F71" s="133"/>
      <c r="G71" s="133"/>
      <c r="H71" s="133"/>
      <c r="I71" s="133"/>
      <c r="J71" s="133"/>
      <c r="K71" s="133"/>
      <c r="L71" s="133"/>
    </row>
    <row r="72" spans="2:12" ht="12.75">
      <c r="B72" s="220"/>
      <c r="C72" s="133"/>
      <c r="D72" s="133"/>
      <c r="E72" s="133"/>
      <c r="F72" s="133"/>
      <c r="G72" s="133"/>
      <c r="H72" s="133"/>
      <c r="I72" s="133"/>
      <c r="J72" s="133"/>
      <c r="K72" s="133"/>
      <c r="L72" s="133"/>
    </row>
    <row r="73" spans="2:12" ht="12.75">
      <c r="B73" s="220"/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2" ht="12.75">
      <c r="B74" s="220"/>
      <c r="C74" s="133"/>
      <c r="D74" s="133"/>
      <c r="E74" s="133"/>
      <c r="F74" s="133"/>
      <c r="G74" s="133"/>
      <c r="H74" s="133"/>
      <c r="I74" s="133"/>
      <c r="J74" s="133"/>
      <c r="K74" s="133"/>
      <c r="L74" s="133"/>
    </row>
    <row r="75" spans="2:12" ht="12.75">
      <c r="B75" s="220"/>
      <c r="C75" s="133"/>
      <c r="D75" s="133"/>
      <c r="E75" s="133"/>
      <c r="F75" s="133"/>
      <c r="G75" s="133"/>
      <c r="H75" s="133"/>
      <c r="I75" s="133"/>
      <c r="J75" s="133"/>
      <c r="K75" s="133"/>
      <c r="L75" s="133"/>
    </row>
    <row r="76" spans="2:12" ht="12.75">
      <c r="B76" s="220"/>
      <c r="C76" s="133"/>
      <c r="D76" s="133"/>
      <c r="E76" s="133"/>
      <c r="F76" s="133"/>
      <c r="G76" s="133"/>
      <c r="H76" s="133"/>
      <c r="I76" s="133"/>
      <c r="J76" s="133"/>
      <c r="K76" s="133"/>
      <c r="L76" s="133"/>
    </row>
    <row r="77" spans="2:12" ht="12.75">
      <c r="B77" s="220"/>
      <c r="C77" s="133"/>
      <c r="D77" s="133"/>
      <c r="E77" s="133"/>
      <c r="F77" s="133"/>
      <c r="G77" s="133"/>
      <c r="H77" s="133"/>
      <c r="I77" s="133"/>
      <c r="J77" s="133"/>
      <c r="K77" s="133"/>
      <c r="L77" s="133"/>
    </row>
    <row r="78" spans="2:12" ht="12.75">
      <c r="B78" s="220"/>
      <c r="C78" s="133"/>
      <c r="D78" s="133"/>
      <c r="E78" s="133"/>
      <c r="F78" s="133"/>
      <c r="G78" s="133"/>
      <c r="H78" s="133"/>
      <c r="I78" s="133"/>
      <c r="J78" s="133"/>
      <c r="K78" s="133"/>
      <c r="L78" s="133"/>
    </row>
    <row r="79" spans="2:12" ht="12.75">
      <c r="B79" s="220"/>
      <c r="C79" s="133"/>
      <c r="D79" s="133"/>
      <c r="E79" s="133"/>
      <c r="F79" s="133"/>
      <c r="G79" s="133"/>
      <c r="H79" s="133"/>
      <c r="I79" s="133"/>
      <c r="J79" s="133"/>
      <c r="K79" s="133"/>
      <c r="L79" s="133"/>
    </row>
    <row r="80" spans="2:12" ht="12.75">
      <c r="B80" s="220"/>
      <c r="C80" s="133"/>
      <c r="D80" s="133"/>
      <c r="E80" s="133"/>
      <c r="F80" s="133"/>
      <c r="G80" s="133"/>
      <c r="H80" s="133"/>
      <c r="I80" s="133"/>
      <c r="J80" s="133"/>
      <c r="K80" s="133"/>
      <c r="L80" s="133"/>
    </row>
    <row r="81" spans="2:12" ht="12.75">
      <c r="B81" s="220"/>
      <c r="C81" s="133"/>
      <c r="D81" s="133"/>
      <c r="E81" s="133"/>
      <c r="F81" s="133"/>
      <c r="G81" s="133"/>
      <c r="H81" s="133"/>
      <c r="I81" s="133"/>
      <c r="J81" s="133"/>
      <c r="K81" s="133"/>
      <c r="L81" s="133"/>
    </row>
    <row r="82" spans="2:12" ht="12.75">
      <c r="B82" s="220"/>
      <c r="C82" s="133"/>
      <c r="D82" s="133"/>
      <c r="E82" s="133"/>
      <c r="F82" s="133"/>
      <c r="G82" s="133"/>
      <c r="H82" s="133"/>
      <c r="I82" s="133"/>
      <c r="J82" s="133"/>
      <c r="K82" s="133"/>
      <c r="L82" s="133"/>
    </row>
    <row r="83" spans="2:12" ht="12.75">
      <c r="B83" s="220"/>
      <c r="C83" s="133"/>
      <c r="D83" s="133"/>
      <c r="E83" s="133"/>
      <c r="F83" s="133"/>
      <c r="G83" s="133"/>
      <c r="H83" s="133"/>
      <c r="I83" s="133"/>
      <c r="J83" s="133"/>
      <c r="K83" s="133"/>
      <c r="L83" s="133"/>
    </row>
    <row r="84" spans="2:12" ht="12.75">
      <c r="B84" s="220"/>
      <c r="C84" s="133"/>
      <c r="D84" s="133"/>
      <c r="E84" s="133"/>
      <c r="F84" s="133"/>
      <c r="G84" s="133"/>
      <c r="H84" s="133"/>
      <c r="I84" s="133"/>
      <c r="J84" s="133"/>
      <c r="K84" s="133"/>
      <c r="L84" s="133"/>
    </row>
    <row r="85" spans="2:12" ht="12.75">
      <c r="B85" s="220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2:12" ht="12.75">
      <c r="B86" s="220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2:12" ht="12.75">
      <c r="B87" s="220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  <row r="88" spans="2:12" ht="12.75">
      <c r="B88" s="220"/>
      <c r="C88" s="133"/>
      <c r="D88" s="133"/>
      <c r="E88" s="133"/>
      <c r="F88" s="133"/>
      <c r="G88" s="133"/>
      <c r="H88" s="133"/>
      <c r="I88" s="133"/>
      <c r="J88" s="133"/>
      <c r="K88" s="133"/>
      <c r="L88" s="133"/>
    </row>
    <row r="89" spans="2:12" ht="12.75">
      <c r="B89" s="220"/>
      <c r="C89" s="133"/>
      <c r="D89" s="133"/>
      <c r="E89" s="133"/>
      <c r="F89" s="133"/>
      <c r="G89" s="133"/>
      <c r="H89" s="133"/>
      <c r="I89" s="133"/>
      <c r="J89" s="133"/>
      <c r="K89" s="133"/>
      <c r="L89" s="133"/>
    </row>
    <row r="90" spans="2:12" ht="12.75">
      <c r="B90" s="220"/>
      <c r="C90" s="133"/>
      <c r="D90" s="133"/>
      <c r="E90" s="133"/>
      <c r="F90" s="133"/>
      <c r="G90" s="133"/>
      <c r="H90" s="133"/>
      <c r="I90" s="133"/>
      <c r="J90" s="133"/>
      <c r="K90" s="133"/>
      <c r="L90" s="133"/>
    </row>
    <row r="91" spans="2:12" ht="12.75">
      <c r="B91" s="220"/>
      <c r="C91" s="133"/>
      <c r="D91" s="133"/>
      <c r="E91" s="133"/>
      <c r="F91" s="133"/>
      <c r="G91" s="133"/>
      <c r="H91" s="133"/>
      <c r="I91" s="133"/>
      <c r="J91" s="133"/>
      <c r="K91" s="133"/>
      <c r="L91" s="133"/>
    </row>
    <row r="92" spans="2:12" ht="12.75">
      <c r="B92" s="220"/>
      <c r="C92" s="133"/>
      <c r="D92" s="133"/>
      <c r="E92" s="133"/>
      <c r="F92" s="133"/>
      <c r="G92" s="133"/>
      <c r="H92" s="133"/>
      <c r="I92" s="133"/>
      <c r="J92" s="133"/>
      <c r="K92" s="133"/>
      <c r="L92" s="133"/>
    </row>
    <row r="93" spans="2:12" ht="12.75">
      <c r="B93" s="220"/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2:12" ht="12.75">
      <c r="B94" s="220"/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12" ht="12.75">
      <c r="B95" s="220"/>
      <c r="C95" s="133"/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12" ht="12.75">
      <c r="B96" s="220"/>
      <c r="C96" s="133"/>
      <c r="D96" s="133"/>
      <c r="E96" s="133"/>
      <c r="F96" s="133"/>
      <c r="G96" s="133"/>
      <c r="H96" s="133"/>
      <c r="I96" s="133"/>
      <c r="J96" s="133"/>
      <c r="K96" s="133"/>
      <c r="L96" s="133"/>
    </row>
    <row r="97" spans="2:12" ht="12.75">
      <c r="B97" s="220"/>
      <c r="C97" s="133"/>
      <c r="D97" s="133"/>
      <c r="E97" s="133"/>
      <c r="F97" s="133"/>
      <c r="G97" s="133"/>
      <c r="H97" s="133"/>
      <c r="I97" s="133"/>
      <c r="J97" s="133"/>
      <c r="K97" s="133"/>
      <c r="L97" s="133"/>
    </row>
    <row r="98" spans="2:12" ht="12.75">
      <c r="B98" s="220"/>
      <c r="C98" s="133"/>
      <c r="D98" s="133"/>
      <c r="E98" s="133"/>
      <c r="F98" s="133"/>
      <c r="G98" s="133"/>
      <c r="H98" s="133"/>
      <c r="I98" s="133"/>
      <c r="J98" s="133"/>
      <c r="K98" s="133"/>
      <c r="L98" s="133"/>
    </row>
    <row r="99" ht="12.75">
      <c r="B99" s="220"/>
    </row>
    <row r="100" ht="12.75">
      <c r="B100" s="220"/>
    </row>
  </sheetData>
  <sheetProtection sheet="1" objects="1" scenarios="1"/>
  <mergeCells count="27">
    <mergeCell ref="B28:B29"/>
    <mergeCell ref="C28:C29"/>
    <mergeCell ref="D28:D29"/>
    <mergeCell ref="A31:A32"/>
    <mergeCell ref="B31:B32"/>
    <mergeCell ref="C31:C32"/>
    <mergeCell ref="D31:D32"/>
    <mergeCell ref="B22:B23"/>
    <mergeCell ref="C22:C23"/>
    <mergeCell ref="D22:D23"/>
    <mergeCell ref="B25:B26"/>
    <mergeCell ref="C25:C26"/>
    <mergeCell ref="D25:D26"/>
    <mergeCell ref="B16:B17"/>
    <mergeCell ref="C16:C17"/>
    <mergeCell ref="D16:D17"/>
    <mergeCell ref="B19:B20"/>
    <mergeCell ref="C19:C20"/>
    <mergeCell ref="D19:D20"/>
    <mergeCell ref="K8:L8"/>
    <mergeCell ref="A10:A11"/>
    <mergeCell ref="B10:B11"/>
    <mergeCell ref="C10:C11"/>
    <mergeCell ref="D10:D11"/>
    <mergeCell ref="B13:B14"/>
    <mergeCell ref="C13:C14"/>
    <mergeCell ref="D13:D14"/>
  </mergeCells>
  <conditionalFormatting sqref="J9:J10 J27:J28 J15:J16 J21:J22 K12:K13 K24:K25 L18:L19">
    <cfRule type="expression" priority="1" dxfId="0" stopIfTrue="1">
      <formula>$O$2="CU"</formula>
    </cfRule>
  </conditionalFormatting>
  <printOptions horizontalCentered="1"/>
  <pageMargins left="0.17000000000000004" right="0.27" top="0.39000000000000007" bottom="0.6300000000000001" header="0" footer="0"/>
  <pageSetup horizontalDpi="300" verticalDpi="300" orientation="landscape" paperSize="9" scale="120"/>
  <headerFooter alignWithMargins="0">
    <oddFooter>&amp;LQuadros 2013 - Smash Tour - DFM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28">
    <tabColor indexed="46"/>
  </sheetPr>
  <dimension ref="A2:L100"/>
  <sheetViews>
    <sheetView showGridLines="0" showZeros="0" showOutlineSymbols="0" zoomScaleSheetLayoutView="100" zoomScalePageLayoutView="0" workbookViewId="0" topLeftCell="A45">
      <selection activeCell="H21" sqref="H21"/>
    </sheetView>
  </sheetViews>
  <sheetFormatPr defaultColWidth="9.140625" defaultRowHeight="12.75"/>
  <cols>
    <col min="1" max="1" width="4.140625" style="136" customWidth="1"/>
    <col min="2" max="2" width="2.8515625" style="174" customWidth="1"/>
    <col min="3" max="3" width="2.8515625" style="137" customWidth="1"/>
    <col min="4" max="4" width="4.28125" style="4" customWidth="1"/>
    <col min="5" max="5" width="6.28125" style="145" customWidth="1"/>
    <col min="6" max="6" width="10.7109375" style="137" customWidth="1"/>
    <col min="7" max="7" width="4.7109375" style="137" customWidth="1"/>
    <col min="8" max="8" width="17.421875" style="143" customWidth="1"/>
    <col min="9" max="9" width="1.421875" style="3" customWidth="1"/>
    <col min="10" max="12" width="17.421875" style="3" customWidth="1"/>
    <col min="13" max="16384" width="9.140625" style="133" customWidth="1"/>
  </cols>
  <sheetData>
    <row r="1" ht="46.5" customHeight="1"/>
    <row r="2" spans="2:12" s="175" customFormat="1" ht="12" customHeight="1">
      <c r="B2" s="244"/>
      <c r="C2" s="14"/>
      <c r="D2" s="4"/>
      <c r="E2"/>
      <c r="F2"/>
      <c r="G2"/>
      <c r="H2"/>
      <c r="I2"/>
      <c r="J2"/>
      <c r="K2"/>
      <c r="L2"/>
    </row>
    <row r="3" spans="2:12" s="175" customFormat="1" ht="12" customHeight="1">
      <c r="B3" s="244"/>
      <c r="C3" s="15"/>
      <c r="D3" s="44"/>
      <c r="E3"/>
      <c r="F3"/>
      <c r="G3"/>
      <c r="H3"/>
      <c r="I3"/>
      <c r="J3"/>
      <c r="K3"/>
      <c r="L3"/>
    </row>
    <row r="4" spans="2:12" s="175" customFormat="1" ht="12" customHeight="1">
      <c r="B4" s="244"/>
      <c r="C4" s="15"/>
      <c r="D4" s="44"/>
      <c r="E4"/>
      <c r="F4"/>
      <c r="G4"/>
      <c r="H4"/>
      <c r="I4"/>
      <c r="J4"/>
      <c r="K4"/>
      <c r="L4"/>
    </row>
    <row r="5" spans="2:12" s="175" customFormat="1" ht="12" customHeight="1">
      <c r="B5" s="244"/>
      <c r="C5" s="15"/>
      <c r="D5" s="44"/>
      <c r="E5"/>
      <c r="F5"/>
      <c r="G5"/>
      <c r="H5"/>
      <c r="I5"/>
      <c r="J5"/>
      <c r="K5" s="20" t="s">
        <v>31</v>
      </c>
      <c r="L5" s="176" t="s">
        <v>60</v>
      </c>
    </row>
    <row r="6" spans="1:12" s="175" customFormat="1" ht="12" customHeight="1">
      <c r="A6" s="136"/>
      <c r="B6" s="174"/>
      <c r="C6"/>
      <c r="D6"/>
      <c r="E6"/>
      <c r="F6"/>
      <c r="G6"/>
      <c r="H6"/>
      <c r="I6"/>
      <c r="J6"/>
      <c r="K6" s="20" t="s">
        <v>61</v>
      </c>
      <c r="L6" s="177" t="s">
        <v>56</v>
      </c>
    </row>
    <row r="7" ht="9.75" customHeight="1">
      <c r="I7" s="133"/>
    </row>
    <row r="8" spans="4:12" ht="15" customHeight="1">
      <c r="D8" s="178" t="s">
        <v>44</v>
      </c>
      <c r="E8" s="179" t="s">
        <v>3</v>
      </c>
      <c r="F8" s="180" t="s">
        <v>4</v>
      </c>
      <c r="G8" s="180" t="s">
        <v>28</v>
      </c>
      <c r="H8" s="180" t="s">
        <v>5</v>
      </c>
      <c r="I8" s="181"/>
      <c r="K8" s="334" t="s">
        <v>62</v>
      </c>
      <c r="L8" s="334"/>
    </row>
    <row r="9" spans="4:10" ht="15" customHeight="1">
      <c r="D9" s="182"/>
      <c r="E9" s="183"/>
      <c r="F9" s="184"/>
      <c r="G9" s="184"/>
      <c r="H9" s="184"/>
      <c r="I9" s="181"/>
      <c r="J9" s="185">
        <f>IF(I12=2,E13,IF(I12=3,"-",E10))</f>
      </c>
    </row>
    <row r="10" spans="1:12" ht="15" customHeight="1">
      <c r="A10" s="353"/>
      <c r="B10" s="354"/>
      <c r="C10" s="355">
        <v>1</v>
      </c>
      <c r="D10" s="356">
        <f ca="1">IF(ISERROR(VLOOKUP(CELL("contents",$B10),'InsQP-Pares'!$A$9:$F$999,2,FALSE)),"",VLOOKUP(CELL("contents",$B10),'InsQP-Pares'!$A$9:$F$999,2,FALSE))</f>
      </c>
      <c r="E10" s="186">
        <f ca="1">IF(ISERROR(VLOOKUP(CELL("contents",$B10),'InsQP-Pares'!$A$9:$F$9999,3,FALSE)),"",VLOOKUP(CELL("contents",$B10),'InsQP-Pares'!$A$9:$F$9999,3,FALSE))</f>
      </c>
      <c r="F10" s="187">
        <f ca="1">IF(ISERROR(VLOOKUP(CELL("contents",$B10),'InsQP-Pares'!$A$9:$F$9999,4,FALSE)),"",VLOOKUP(CELL("contents",$B10),'InsQP-Pares'!$A$9:$F$9999,4,FALSE))</f>
      </c>
      <c r="G10" s="187">
        <f ca="1">IF(ISERROR(VLOOKUP(CELL("contents",$B10),'InsQP-Pares'!$A$9:$F$9999,5,FALSE)),"",VLOOKUP(CELL("contents",$B10),'InsQP-Pares'!$A$9:$F$9999,5,FALSE))</f>
      </c>
      <c r="H10" s="188">
        <f ca="1">IF(ISERROR(VLOOKUP(CELL("contents",$B10),'InsQP-Pares'!$A$9:$F$9999,6,FALSE)),"",VLOOKUP(CELL("contents",$B10),'InsQP-Pares'!$A$9:$F$9999,6,FALSE))</f>
      </c>
      <c r="I10" s="189"/>
      <c r="J10" s="185">
        <f>IF(I12=2,E14,IF(I12=3,"-",E11))</f>
      </c>
      <c r="L10" s="11"/>
    </row>
    <row r="11" spans="1:12" ht="15" customHeight="1">
      <c r="A11" s="353"/>
      <c r="B11" s="354"/>
      <c r="C11" s="355"/>
      <c r="D11" s="357"/>
      <c r="E11" s="190">
        <f ca="1">IF(ISERROR(VLOOKUP(CELL("contents",$B10),'InsQP-Pares'!$A$9:$J$9999,7,FALSE)),"",VLOOKUP(CELL("contents",$B10),'InsQP-Pares'!$A$9:$J$9999,7,FALSE))</f>
      </c>
      <c r="F11" s="191">
        <f ca="1">IF(ISERROR(VLOOKUP(CELL("contents",$B10),'InsQP-Pares'!$A$9:$J$9999,8,FALSE)),"",VLOOKUP(CELL("contents",$B10),'InsQP-Pares'!$A$9:$J$9999,8,FALSE))</f>
      </c>
      <c r="G11" s="191">
        <f ca="1">IF(ISERROR(VLOOKUP(CELL("contents",$B10),'InsQP-Pares'!$A$9:$J$9999,9,FALSE)),"",VLOOKUP(CELL("contents",$B10),'InsQP-Pares'!$A$9:$J$9999,9,FALSE))</f>
      </c>
      <c r="H11" s="192">
        <f ca="1">IF(ISERROR(VLOOKUP(CELL("contents",$B10),'InsQP-Pares'!$A$9:$J$9999,10,FALSE)),"",VLOOKUP(CELL("contents",$B10),'InsQP-Pares'!$A$9:$J$9999,10,FALSE))</f>
      </c>
      <c r="I11" s="193"/>
      <c r="J11" s="194">
        <f>IF(I12=0,"",IF(I12=1,H10,IF(I12=3,"FC",H13)))</f>
      </c>
      <c r="K11" s="11"/>
      <c r="L11" s="11"/>
    </row>
    <row r="12" spans="2:12" ht="15" customHeight="1">
      <c r="B12" s="195"/>
      <c r="C12" s="11"/>
      <c r="D12" s="196"/>
      <c r="E12" s="197"/>
      <c r="F12" s="11"/>
      <c r="G12" s="11"/>
      <c r="H12" s="198"/>
      <c r="I12" s="199">
        <v>1</v>
      </c>
      <c r="J12" s="200">
        <f>IF(I12=0,"",IF(I12=1,H11,IF(I12=3,"FC",H14)))</f>
      </c>
      <c r="K12" s="185">
        <f>IF(J14=2,J15,IF(J14=3,"-",J9))</f>
      </c>
      <c r="L12" s="11"/>
    </row>
    <row r="13" spans="1:12" ht="15" customHeight="1">
      <c r="A13" s="245"/>
      <c r="B13" s="354"/>
      <c r="C13" s="358">
        <v>2</v>
      </c>
      <c r="D13" s="356">
        <f ca="1">IF(ISERROR(VLOOKUP(CELL("contents",$B13),'InsQP-Pares'!$A$9:$F$999,2,FALSE)),"",VLOOKUP(CELL("contents",$B13),'InsQP-Pares'!$A$9:$F$999,2,FALSE))</f>
      </c>
      <c r="E13" s="186">
        <f ca="1">IF(ISERROR(VLOOKUP(CELL("contents",$B13),'InsQP-Pares'!$A$9:$F$9999,3,FALSE)),"",VLOOKUP(CELL("contents",$B13),'InsQP-Pares'!$A$9:$F$9999,3,FALSE))</f>
      </c>
      <c r="F13" s="187">
        <f ca="1">IF(ISERROR(VLOOKUP(CELL("contents",$B13),'InsQP-Pares'!$A$9:$F$9999,4,FALSE)),"",VLOOKUP(CELL("contents",$B13),'InsQP-Pares'!$A$9:$F$9999,4,FALSE))</f>
      </c>
      <c r="G13" s="187">
        <f ca="1">IF(ISERROR(VLOOKUP(CELL("contents",$B13),'InsQP-Pares'!$A$9:$F$9999,5,FALSE)),"",VLOOKUP(CELL("contents",$B13),'InsQP-Pares'!$A$9:$F$9999,5,FALSE))</f>
      </c>
      <c r="H13" s="188">
        <f ca="1">IF(ISERROR(VLOOKUP(CELL("contents",$B13),'InsQP-Pares'!$A$9:$F$9999,6,FALSE)),"",VLOOKUP(CELL("contents",$B13),'InsQP-Pares'!$A$9:$F$9999,6,FALSE))</f>
      </c>
      <c r="I13" s="202"/>
      <c r="J13" s="193"/>
      <c r="K13" s="185">
        <f>IF(J14=2,J16,IF(J14=3,"-",J10))</f>
      </c>
      <c r="L13" s="11"/>
    </row>
    <row r="14" spans="1:12" ht="15" customHeight="1">
      <c r="A14" s="245"/>
      <c r="B14" s="354"/>
      <c r="C14" s="358"/>
      <c r="D14" s="357"/>
      <c r="E14" s="190">
        <f ca="1">IF(ISERROR(VLOOKUP(CELL("contents",$B13),'InsQP-Pares'!$A$9:$J$9999,7,FALSE)),"",VLOOKUP(CELL("contents",$B13),'InsQP-Pares'!$A$9:$J$9999,7,FALSE))</f>
      </c>
      <c r="F14" s="191">
        <f ca="1">IF(ISERROR(VLOOKUP(CELL("contents",$B13),'InsQP-Pares'!$A$9:$J$9999,8,FALSE)),"",VLOOKUP(CELL("contents",$B13),'InsQP-Pares'!$A$9:$J$9999,8,FALSE))</f>
      </c>
      <c r="G14" s="191">
        <f ca="1">IF(ISERROR(VLOOKUP(CELL("contents",$B13),'InsQP-Pares'!$A$9:$J$9999,9,FALSE)),"",VLOOKUP(CELL("contents",$B13),'InsQP-Pares'!$A$9:$J$9999,9,FALSE))</f>
      </c>
      <c r="H14" s="192">
        <f ca="1">IF(ISERROR(VLOOKUP(CELL("contents",$B13),'InsQP-Pares'!$A$9:$J$9999,10,FALSE)),"",VLOOKUP(CELL("contents",$B13),'InsQP-Pares'!$A$9:$J$9999,10,FALSE))</f>
      </c>
      <c r="I14" s="203"/>
      <c r="J14" s="199"/>
      <c r="K14" s="194">
        <f>IF(J14=0,"",IF(J14=1,J11,IF(J14=3,"FC",J17)))</f>
      </c>
      <c r="L14" s="11"/>
    </row>
    <row r="15" spans="2:12" ht="15" customHeight="1">
      <c r="B15" s="195"/>
      <c r="C15" s="11"/>
      <c r="D15" s="196"/>
      <c r="E15" s="197"/>
      <c r="F15" s="11"/>
      <c r="G15" s="11"/>
      <c r="H15" s="11"/>
      <c r="I15" s="11"/>
      <c r="J15" s="204">
        <f>IF(I18=2,E19,IF(I18=3,"-",E16))</f>
      </c>
      <c r="K15" s="200">
        <f>IF(J14=0,"",IF(J14=1,J12,IF(J14=3,"FC",J18)))</f>
      </c>
      <c r="L15" s="11"/>
    </row>
    <row r="16" spans="1:12" ht="15" customHeight="1">
      <c r="A16" s="245"/>
      <c r="B16" s="354"/>
      <c r="C16" s="358">
        <v>3</v>
      </c>
      <c r="D16" s="356">
        <f ca="1">IF(ISERROR(VLOOKUP(CELL("contents",$B16),'InsQP-Pares'!$A$9:$F$999,2,FALSE)),"",VLOOKUP(CELL("contents",$B16),'InsQP-Pares'!$A$9:$F$999,2,FALSE))</f>
      </c>
      <c r="E16" s="186">
        <f ca="1">IF(ISERROR(VLOOKUP(CELL("contents",$B16),'InsQP-Pares'!$A$9:$F$9999,3,FALSE)),"",VLOOKUP(CELL("contents",$B16),'InsQP-Pares'!$A$9:$F$9999,3,FALSE))</f>
      </c>
      <c r="F16" s="187">
        <f ca="1">IF(ISERROR(VLOOKUP(CELL("contents",$B16),'InsQP-Pares'!$A$9:$F$9999,4,FALSE)),"",VLOOKUP(CELL("contents",$B16),'InsQP-Pares'!$A$9:$F$9999,4,FALSE))</f>
      </c>
      <c r="G16" s="187">
        <f ca="1">IF(ISERROR(VLOOKUP(CELL("contents",$B16),'InsQP-Pares'!$A$9:$F$9999,5,FALSE)),"",VLOOKUP(CELL("contents",$B16),'InsQP-Pares'!$A$9:$F$9999,5,FALSE))</f>
      </c>
      <c r="H16" s="188">
        <f ca="1">IF(ISERROR(VLOOKUP(CELL("contents",$B16),'InsQP-Pares'!$A$9:$F$9999,6,FALSE)),"",VLOOKUP(CELL("contents",$B16),'InsQP-Pares'!$A$9:$F$9999,6,FALSE))</f>
      </c>
      <c r="I16" s="189"/>
      <c r="J16" s="204">
        <f>IF(I18=2,E20,IF(I18=3,"-",E17))</f>
      </c>
      <c r="K16" s="201"/>
      <c r="L16" s="203"/>
    </row>
    <row r="17" spans="1:12" ht="15" customHeight="1">
      <c r="A17" s="245"/>
      <c r="B17" s="354"/>
      <c r="C17" s="358"/>
      <c r="D17" s="357"/>
      <c r="E17" s="190">
        <f ca="1">IF(ISERROR(VLOOKUP(CELL("contents",$B16),'InsQP-Pares'!$A$9:$J$9999,7,FALSE)),"",VLOOKUP(CELL("contents",$B16),'InsQP-Pares'!$A$9:$J$9999,7,FALSE))</f>
      </c>
      <c r="F17" s="191">
        <f ca="1">IF(ISERROR(VLOOKUP(CELL("contents",$B16),'InsQP-Pares'!$A$9:$J$9999,8,FALSE)),"",VLOOKUP(CELL("contents",$B16),'InsQP-Pares'!$A$9:$J$9999,8,FALSE))</f>
      </c>
      <c r="G17" s="191">
        <f ca="1">IF(ISERROR(VLOOKUP(CELL("contents",$B16),'InsQP-Pares'!$A$9:$J$9999,9,FALSE)),"",VLOOKUP(CELL("contents",$B16),'InsQP-Pares'!$A$9:$J$9999,9,FALSE))</f>
      </c>
      <c r="H17" s="192">
        <f ca="1">IF(ISERROR(VLOOKUP(CELL("contents",$B16),'InsQP-Pares'!$A$9:$J$9999,10,FALSE)),"",VLOOKUP(CELL("contents",$B16),'InsQP-Pares'!$A$9:$J$9999,10,FALSE))</f>
      </c>
      <c r="I17" s="193"/>
      <c r="J17" s="205">
        <f>IF(I18=0,"",IF(I18=1,H16,IF(I18=3,"FC",H19)))</f>
      </c>
      <c r="K17" s="201"/>
      <c r="L17" s="203"/>
    </row>
    <row r="18" spans="2:12" ht="15" customHeight="1">
      <c r="B18" s="195"/>
      <c r="C18" s="11"/>
      <c r="D18" s="196"/>
      <c r="E18" s="197"/>
      <c r="F18" s="11"/>
      <c r="G18" s="11"/>
      <c r="H18" s="198"/>
      <c r="I18" s="199"/>
      <c r="J18" s="200">
        <f>IF(I18=0,"",IF(I18=1,H17,IF(I18=3,"FC",H20)))</f>
      </c>
      <c r="K18" s="201"/>
      <c r="L18" s="206">
        <f>IF(K21=2,K24,IF(K21=3,"-",K12))</f>
      </c>
    </row>
    <row r="19" spans="1:12" ht="15" customHeight="1">
      <c r="A19" s="245"/>
      <c r="B19" s="354"/>
      <c r="C19" s="358">
        <v>4</v>
      </c>
      <c r="D19" s="356">
        <f ca="1">IF(ISERROR(VLOOKUP(CELL("contents",$B19),'InsQP-Pares'!$A$9:$F$999,2,FALSE)),"",VLOOKUP(CELL("contents",$B19),'InsQP-Pares'!$A$9:$F$999,2,FALSE))</f>
      </c>
      <c r="E19" s="186">
        <f ca="1">IF(ISERROR(VLOOKUP(CELL("contents",$B19),'InsQP-Pares'!$A$9:$F$9999,3,FALSE)),"",VLOOKUP(CELL("contents",$B19),'InsQP-Pares'!$A$9:$F$9999,3,FALSE))</f>
      </c>
      <c r="F19" s="187">
        <f ca="1">IF(ISERROR(VLOOKUP(CELL("contents",$B19),'InsQP-Pares'!$A$9:$F$9999,4,FALSE)),"",VLOOKUP(CELL("contents",$B19),'InsQP-Pares'!$A$9:$F$9999,4,FALSE))</f>
      </c>
      <c r="G19" s="187">
        <f ca="1">IF(ISERROR(VLOOKUP(CELL("contents",$B19),'InsQP-Pares'!$A$9:$F$9999,5,FALSE)),"",VLOOKUP(CELL("contents",$B19),'InsQP-Pares'!$A$9:$F$9999,5,FALSE))</f>
      </c>
      <c r="H19" s="188">
        <f ca="1">IF(ISERROR(VLOOKUP(CELL("contents",$B19),'InsQP-Pares'!$A$9:$F$9999,6,FALSE)),"",VLOOKUP(CELL("contents",$B19),'InsQP-Pares'!$A$9:$F$9999,6,FALSE))</f>
      </c>
      <c r="I19" s="202"/>
      <c r="J19" s="11"/>
      <c r="K19" s="201"/>
      <c r="L19" s="207">
        <f>IF(K21=2,K25,IF(K21=3,"-",K13))</f>
      </c>
    </row>
    <row r="20" spans="1:12" ht="15" customHeight="1">
      <c r="A20" s="245"/>
      <c r="B20" s="354"/>
      <c r="C20" s="358"/>
      <c r="D20" s="357"/>
      <c r="E20" s="190">
        <f ca="1">IF(ISERROR(VLOOKUP(CELL("contents",$B19),'InsQP-Pares'!$A$9:$J$9999,7,FALSE)),"",VLOOKUP(CELL("contents",$B19),'InsQP-Pares'!$A$9:$J$9999,7,FALSE))</f>
      </c>
      <c r="F20" s="191">
        <f ca="1">IF(ISERROR(VLOOKUP(CELL("contents",$B19),'InsQP-Pares'!$A$9:$J$9999,8,FALSE)),"",VLOOKUP(CELL("contents",$B19),'InsQP-Pares'!$A$9:$J$9999,8,FALSE))</f>
      </c>
      <c r="G20" s="191">
        <f ca="1">IF(ISERROR(VLOOKUP(CELL("contents",$B19),'InsQP-Pares'!$A$9:$J$9999,9,FALSE)),"",VLOOKUP(CELL("contents",$B19),'InsQP-Pares'!$A$9:$J$9999,9,FALSE))</f>
      </c>
      <c r="H20" s="192">
        <f ca="1">IF(ISERROR(VLOOKUP(CELL("contents",$B19),'InsQP-Pares'!$A$9:$J$9999,10,FALSE)),"",VLOOKUP(CELL("contents",$B19),'InsQP-Pares'!$A$9:$J$9999,10,FALSE))</f>
      </c>
      <c r="I20" s="203"/>
      <c r="J20" s="11"/>
      <c r="K20" s="208"/>
      <c r="L20" s="200">
        <f>IF(K21=0,"",IF(K21=1,K14,IF(K21=3,"FC",K26)))</f>
      </c>
    </row>
    <row r="21" spans="1:12" s="137" customFormat="1" ht="15" customHeight="1">
      <c r="A21" s="209"/>
      <c r="B21" s="210"/>
      <c r="C21" s="11"/>
      <c r="D21" s="196"/>
      <c r="E21" s="197"/>
      <c r="F21" s="11"/>
      <c r="G21" s="11"/>
      <c r="H21" s="11"/>
      <c r="I21" s="11"/>
      <c r="J21" s="185">
        <f>IF(I24=2,E25,IF(I24=3,"-",E22))</f>
      </c>
      <c r="K21" s="199"/>
      <c r="L21" s="200">
        <f>IF(K21=0,"",IF(K21=1,K15,IF(K21=3,"FC",K27)))</f>
      </c>
    </row>
    <row r="22" spans="1:12" s="137" customFormat="1" ht="15" customHeight="1">
      <c r="A22" s="353"/>
      <c r="B22" s="354"/>
      <c r="C22" s="355">
        <v>5</v>
      </c>
      <c r="D22" s="356">
        <f ca="1">IF(ISERROR(VLOOKUP(CELL("contents",$B22),'InsQP-Pares'!$A$9:$F$999,2,FALSE)),"",VLOOKUP(CELL("contents",$B22),'InsQP-Pares'!$A$9:$F$999,2,FALSE))</f>
      </c>
      <c r="E22" s="186">
        <f ca="1">IF(ISERROR(VLOOKUP(CELL("contents",$B22),'InsQP-Pares'!$A$9:$F$9999,3,FALSE)),"",VLOOKUP(CELL("contents",$B22),'InsQP-Pares'!$A$9:$F$9999,3,FALSE))</f>
      </c>
      <c r="F22" s="187">
        <f ca="1">IF(ISERROR(VLOOKUP(CELL("contents",$B22),'InsQP-Pares'!$A$9:$F$9999,4,FALSE)),"",VLOOKUP(CELL("contents",$B22),'InsQP-Pares'!$A$9:$F$9999,4,FALSE))</f>
      </c>
      <c r="G22" s="187">
        <f ca="1">IF(ISERROR(VLOOKUP(CELL("contents",$B22),'InsQP-Pares'!$A$9:$F$9999,5,FALSE)),"",VLOOKUP(CELL("contents",$B22),'InsQP-Pares'!$A$9:$F$9999,5,FALSE))</f>
      </c>
      <c r="H22" s="188">
        <f ca="1">IF(ISERROR(VLOOKUP(CELL("contents",$B22),'InsQP-Pares'!$A$9:$F$9999,6,FALSE)),"",VLOOKUP(CELL("contents",$B22),'InsQP-Pares'!$A$9:$F$9999,6,FALSE))</f>
      </c>
      <c r="I22" s="189"/>
      <c r="J22" s="185">
        <f>IF(I24=2,E26,IF(I24=3,"-",E23))</f>
      </c>
      <c r="K22" s="208"/>
      <c r="L22" s="211"/>
    </row>
    <row r="23" spans="1:12" s="137" customFormat="1" ht="15" customHeight="1">
      <c r="A23" s="353"/>
      <c r="B23" s="354"/>
      <c r="C23" s="355"/>
      <c r="D23" s="357"/>
      <c r="E23" s="190">
        <f ca="1">IF(ISERROR(VLOOKUP(CELL("contents",$B22),'InsQP-Pares'!$A$9:$J$9999,7,FALSE)),"",VLOOKUP(CELL("contents",$B22),'InsQP-Pares'!$A$9:$J$9999,7,FALSE))</f>
      </c>
      <c r="F23" s="191">
        <f ca="1">IF(ISERROR(VLOOKUP(CELL("contents",$B22),'InsQP-Pares'!$A$9:$J$9999,8,FALSE)),"",VLOOKUP(CELL("contents",$B22),'InsQP-Pares'!$A$9:$J$9999,8,FALSE))</f>
      </c>
      <c r="G23" s="191">
        <f ca="1">IF(ISERROR(VLOOKUP(CELL("contents",$B22),'InsQP-Pares'!$A$9:$J$9999,9,FALSE)),"",VLOOKUP(CELL("contents",$B22),'InsQP-Pares'!$A$9:$J$9999,9,FALSE))</f>
      </c>
      <c r="H23" s="192">
        <f ca="1">IF(ISERROR(VLOOKUP(CELL("contents",$B22),'InsQP-Pares'!$A$9:$J$9999,10,FALSE)),"",VLOOKUP(CELL("contents",$B22),'InsQP-Pares'!$A$9:$J$9999,10,FALSE))</f>
      </c>
      <c r="I23" s="193"/>
      <c r="J23" s="194">
        <f>IF(I24=0,"",IF(I24=1,H22,IF(I24=3,"FC",H25)))</f>
      </c>
      <c r="K23" s="201"/>
      <c r="L23" s="212"/>
    </row>
    <row r="24" spans="1:12" s="137" customFormat="1" ht="15" customHeight="1">
      <c r="A24" s="136"/>
      <c r="B24" s="195"/>
      <c r="C24" s="11"/>
      <c r="D24" s="196"/>
      <c r="E24" s="197"/>
      <c r="F24" s="11"/>
      <c r="G24" s="11"/>
      <c r="H24" s="198"/>
      <c r="I24" s="199"/>
      <c r="J24" s="200">
        <f>IF(I24=0,"",IF(I24=1,H23,IF(I24=3,"FC",H26)))</f>
      </c>
      <c r="K24" s="213">
        <f>IF(J26=2,J27,IF(J26=3,"-",J21))</f>
      </c>
      <c r="L24" s="212"/>
    </row>
    <row r="25" spans="1:12" s="137" customFormat="1" ht="15" customHeight="1">
      <c r="A25" s="245"/>
      <c r="B25" s="354"/>
      <c r="C25" s="358">
        <v>6</v>
      </c>
      <c r="D25" s="356">
        <f ca="1">IF(ISERROR(VLOOKUP(CELL("contents",$B25),'InsQP-Pares'!$A$9:$F$999,2,FALSE)),"",VLOOKUP(CELL("contents",$B25),'InsQP-Pares'!$A$9:$F$999,2,FALSE))</f>
      </c>
      <c r="E25" s="186">
        <f ca="1">IF(ISERROR(VLOOKUP(CELL("contents",$B25),'InsQP-Pares'!$A$9:$F$9999,3,FALSE)),"",VLOOKUP(CELL("contents",$B25),'InsQP-Pares'!$A$9:$F$9999,3,FALSE))</f>
      </c>
      <c r="F25" s="187">
        <f ca="1">IF(ISERROR(VLOOKUP(CELL("contents",$B25),'InsQP-Pares'!$A$9:$F$9999,4,FALSE)),"",VLOOKUP(CELL("contents",$B25),'InsQP-Pares'!$A$9:$F$9999,4,FALSE))</f>
      </c>
      <c r="G25" s="187">
        <f ca="1">IF(ISERROR(VLOOKUP(CELL("contents",$B25),'InsQP-Pares'!$A$9:$F$9999,5,FALSE)),"",VLOOKUP(CELL("contents",$B25),'InsQP-Pares'!$A$9:$F$9999,5,FALSE))</f>
      </c>
      <c r="H25" s="188">
        <f ca="1">IF(ISERROR(VLOOKUP(CELL("contents",$B25),'InsQP-Pares'!$A$9:$F$9999,6,FALSE)),"",VLOOKUP(CELL("contents",$B25),'InsQP-Pares'!$A$9:$F$9999,6,FALSE))</f>
      </c>
      <c r="I25" s="202"/>
      <c r="J25" s="193"/>
      <c r="K25" s="213">
        <f>IF(J26=2,J28,IF(J26=3,"-",J22))</f>
      </c>
      <c r="L25" s="212"/>
    </row>
    <row r="26" spans="1:12" s="137" customFormat="1" ht="15" customHeight="1">
      <c r="A26" s="245"/>
      <c r="B26" s="354"/>
      <c r="C26" s="358"/>
      <c r="D26" s="357"/>
      <c r="E26" s="190">
        <f ca="1">IF(ISERROR(VLOOKUP(CELL("contents",$B25),'InsQP-Pares'!$A$9:$J$9999,7,FALSE)),"",VLOOKUP(CELL("contents",$B25),'InsQP-Pares'!$A$9:$J$9999,7,FALSE))</f>
      </c>
      <c r="F26" s="191">
        <f ca="1">IF(ISERROR(VLOOKUP(CELL("contents",$B25),'InsQP-Pares'!$A$9:$J$9999,8,FALSE)),"",VLOOKUP(CELL("contents",$B25),'InsQP-Pares'!$A$9:$J$9999,8,FALSE))</f>
      </c>
      <c r="G26" s="191">
        <f ca="1">IF(ISERROR(VLOOKUP(CELL("contents",$B25),'InsQP-Pares'!$A$9:$J$9999,9,FALSE)),"",VLOOKUP(CELL("contents",$B25),'InsQP-Pares'!$A$9:$J$9999,9,FALSE))</f>
      </c>
      <c r="H26" s="192">
        <f ca="1">IF(ISERROR(VLOOKUP(CELL("contents",$B25),'InsQP-Pares'!$A$9:$J$9999,10,FALSE)),"",VLOOKUP(CELL("contents",$B25),'InsQP-Pares'!$A$9:$J$9999,10,FALSE))</f>
      </c>
      <c r="I26" s="203"/>
      <c r="J26" s="199"/>
      <c r="K26" s="205">
        <f>IF(J26=0,"",IF(J26=1,J23,IF(J26=3,"FC",J29)))</f>
      </c>
      <c r="L26" s="212"/>
    </row>
    <row r="27" spans="1:12" s="137" customFormat="1" ht="15" customHeight="1">
      <c r="A27" s="136"/>
      <c r="B27" s="195"/>
      <c r="C27" s="11"/>
      <c r="D27" s="196"/>
      <c r="E27" s="197"/>
      <c r="F27" s="11"/>
      <c r="G27" s="11"/>
      <c r="H27" s="11"/>
      <c r="I27" s="11"/>
      <c r="J27" s="204">
        <f>IF(I30=2,E31,IF(I30=3,"-",E28))</f>
      </c>
      <c r="K27" s="200">
        <f>IF(J26=0,"",IF(J26=1,J24,IF(J26=3,"FC",J30)))</f>
      </c>
      <c r="L27" s="201"/>
    </row>
    <row r="28" spans="1:12" s="137" customFormat="1" ht="15" customHeight="1">
      <c r="A28" s="245"/>
      <c r="B28" s="354"/>
      <c r="C28" s="358">
        <v>7</v>
      </c>
      <c r="D28" s="356">
        <f ca="1">IF(ISERROR(VLOOKUP(CELL("contents",$B28),'InsQP-Pares'!$A$9:$F$999,2,FALSE)),"",VLOOKUP(CELL("contents",$B28),'InsQP-Pares'!$A$9:$F$999,2,FALSE))</f>
      </c>
      <c r="E28" s="186">
        <f ca="1">IF(ISERROR(VLOOKUP(CELL("contents",$B28),'InsQP-Pares'!$A$9:$F$9999,3,FALSE)),"",VLOOKUP(CELL("contents",$B28),'InsQP-Pares'!$A$9:$F$9999,3,FALSE))</f>
      </c>
      <c r="F28" s="187">
        <f ca="1">IF(ISERROR(VLOOKUP(CELL("contents",$B28),'InsQP-Pares'!$A$9:$F$9999,4,FALSE)),"",VLOOKUP(CELL("contents",$B28),'InsQP-Pares'!$A$9:$F$9999,4,FALSE))</f>
      </c>
      <c r="G28" s="187">
        <f ca="1">IF(ISERROR(VLOOKUP(CELL("contents",$B28),'InsQP-Pares'!$A$9:$F$9999,5,FALSE)),"",VLOOKUP(CELL("contents",$B28),'InsQP-Pares'!$A$9:$F$9999,5,FALSE))</f>
      </c>
      <c r="H28" s="188">
        <f ca="1">IF(ISERROR(VLOOKUP(CELL("contents",$B28),'InsQP-Pares'!$A$9:$F$9999,6,FALSE)),"",VLOOKUP(CELL("contents",$B28),'InsQP-Pares'!$A$9:$F$9999,6,FALSE))</f>
      </c>
      <c r="I28" s="189"/>
      <c r="J28" s="204">
        <f>IF(I30=2,E32,IF(I30=3,"-",E29))</f>
      </c>
      <c r="K28" s="214"/>
      <c r="L28" s="201"/>
    </row>
    <row r="29" spans="1:12" s="137" customFormat="1" ht="15" customHeight="1">
      <c r="A29" s="245"/>
      <c r="B29" s="354"/>
      <c r="C29" s="358"/>
      <c r="D29" s="357"/>
      <c r="E29" s="190">
        <f ca="1">IF(ISERROR(VLOOKUP(CELL("contents",$B28),'InsQP-Pares'!$A$9:$J$9999,7,FALSE)),"",VLOOKUP(CELL("contents",$B28),'InsQP-Pares'!$A$9:$J$9999,7,FALSE))</f>
      </c>
      <c r="F29" s="191">
        <f ca="1">IF(ISERROR(VLOOKUP(CELL("contents",$B28),'InsQP-Pares'!$A$9:$J$9999,8,FALSE)),"",VLOOKUP(CELL("contents",$B28),'InsQP-Pares'!$A$9:$J$9999,8,FALSE))</f>
      </c>
      <c r="G29" s="191">
        <f ca="1">IF(ISERROR(VLOOKUP(CELL("contents",$B28),'InsQP-Pares'!$A$9:$J$9999,9,FALSE)),"",VLOOKUP(CELL("contents",$B28),'InsQP-Pares'!$A$9:$J$9999,9,FALSE))</f>
      </c>
      <c r="H29" s="192">
        <f ca="1">IF(ISERROR(VLOOKUP(CELL("contents",$B28),'InsQP-Pares'!$A$9:$J$9999,10,FALSE)),"",VLOOKUP(CELL("contents",$B28),'InsQP-Pares'!$A$9:$J$9999,10,FALSE))</f>
      </c>
      <c r="I29" s="193"/>
      <c r="J29" s="205">
        <f>IF(I30=0,"",IF(I30=1,H28,IF(I30=3,"FC",H31)))</f>
      </c>
      <c r="K29" s="203"/>
      <c r="L29" s="201"/>
    </row>
    <row r="30" spans="1:12" s="137" customFormat="1" ht="15" customHeight="1">
      <c r="A30" s="136"/>
      <c r="B30" s="195"/>
      <c r="C30" s="11"/>
      <c r="D30" s="196"/>
      <c r="E30" s="197"/>
      <c r="F30" s="11"/>
      <c r="G30" s="11"/>
      <c r="H30" s="198"/>
      <c r="I30" s="199"/>
      <c r="J30" s="200">
        <f>IF(I30=0,"",IF(I30=1,H29,IF(I30=3,"FC",H32)))</f>
      </c>
      <c r="K30" s="203"/>
      <c r="L30" s="204">
        <f>IF(K33=2,L42,IF(K33=3,"-",L18))</f>
      </c>
    </row>
    <row r="31" spans="2:12" s="137" customFormat="1" ht="15" customHeight="1">
      <c r="B31" s="354"/>
      <c r="C31" s="358">
        <v>8</v>
      </c>
      <c r="D31" s="356">
        <f ca="1">IF(ISERROR(VLOOKUP(CELL("contents",$B31),'InsQP-Pares'!$A$9:$F$999,2,FALSE)),"",VLOOKUP(CELL("contents",$B31),'InsQP-Pares'!$A$9:$F$999,2,FALSE))</f>
      </c>
      <c r="E31" s="186">
        <f ca="1">IF(ISERROR(VLOOKUP(CELL("contents",$B31),'InsQP-Pares'!$A$9:$F$9999,3,FALSE)),"",VLOOKUP(CELL("contents",$B31),'InsQP-Pares'!$A$9:$F$9999,3,FALSE))</f>
      </c>
      <c r="F31" s="187">
        <f ca="1">IF(ISERROR(VLOOKUP(CELL("contents",$B31),'InsQP-Pares'!$A$9:$F$9999,4,FALSE)),"",VLOOKUP(CELL("contents",$B31),'InsQP-Pares'!$A$9:$F$9999,4,FALSE))</f>
      </c>
      <c r="G31" s="187">
        <f ca="1">IF(ISERROR(VLOOKUP(CELL("contents",$B31),'InsQP-Pares'!$A$9:$F$9999,5,FALSE)),"",VLOOKUP(CELL("contents",$B31),'InsQP-Pares'!$A$9:$F$9999,5,FALSE))</f>
      </c>
      <c r="H31" s="188">
        <f ca="1">IF(ISERROR(VLOOKUP(CELL("contents",$B31),'InsQP-Pares'!$A$9:$F$9999,6,FALSE)),"",VLOOKUP(CELL("contents",$B31),'InsQP-Pares'!$A$9:$F$9999,6,FALSE))</f>
      </c>
      <c r="I31" s="202"/>
      <c r="J31" s="11"/>
      <c r="K31" s="11"/>
      <c r="L31" s="215">
        <f>IF(K33=2,L43,IF(K33=3,"-",L19))</f>
      </c>
    </row>
    <row r="32" spans="2:12" s="137" customFormat="1" ht="15" customHeight="1">
      <c r="B32" s="354"/>
      <c r="C32" s="358"/>
      <c r="D32" s="357"/>
      <c r="E32" s="190">
        <f ca="1">IF(ISERROR(VLOOKUP(CELL("contents",$B31),'InsQP-Pares'!$A$9:$J$9999,7,FALSE)),"",VLOOKUP(CELL("contents",$B31),'InsQP-Pares'!$A$9:$J$9999,7,FALSE))</f>
      </c>
      <c r="F32" s="191">
        <f ca="1">IF(ISERROR(VLOOKUP(CELL("contents",$B31),'InsQP-Pares'!$A$9:$J$9999,8,FALSE)),"",VLOOKUP(CELL("contents",$B31),'InsQP-Pares'!$A$9:$J$9999,8,FALSE))</f>
      </c>
      <c r="G32" s="191">
        <f ca="1">IF(ISERROR(VLOOKUP(CELL("contents",$B31),'InsQP-Pares'!$A$9:$J$9999,9,FALSE)),"",VLOOKUP(CELL("contents",$B31),'InsQP-Pares'!$A$9:$J$9999,9,FALSE))</f>
      </c>
      <c r="H32" s="192">
        <f ca="1">IF(ISERROR(VLOOKUP(CELL("contents",$B31),'InsQP-Pares'!$A$9:$J$9999,10,FALSE)),"",VLOOKUP(CELL("contents",$B31),'InsQP-Pares'!$A$9:$J$9999,10,FALSE))</f>
      </c>
      <c r="I32" s="203"/>
      <c r="J32" s="11"/>
      <c r="K32" s="11"/>
      <c r="L32" s="216">
        <f>IF(K33=0,"",IF(K33=1,L20,IF(K33=3,"FC",L44)))</f>
      </c>
    </row>
    <row r="33" spans="1:12" s="137" customFormat="1" ht="15" customHeight="1">
      <c r="A33" s="209"/>
      <c r="B33" s="217"/>
      <c r="C33" s="11"/>
      <c r="D33" s="196"/>
      <c r="E33" s="197"/>
      <c r="F33" s="11"/>
      <c r="G33" s="11"/>
      <c r="H33" s="11"/>
      <c r="I33" s="11"/>
      <c r="J33" s="185">
        <f>IF(I36=2,E37,IF(I36=3,"-",E34))</f>
      </c>
      <c r="K33" s="218"/>
      <c r="L33" s="219">
        <f>IF(K33=0,"",IF(K33=1,L21,IF(K33=3,"FC",L45)))</f>
      </c>
    </row>
    <row r="34" spans="2:12" s="137" customFormat="1" ht="15" customHeight="1">
      <c r="B34" s="354"/>
      <c r="C34" s="358">
        <v>9</v>
      </c>
      <c r="D34" s="356">
        <f ca="1">IF(ISERROR(VLOOKUP(CELL("contents",$B34),'InsQP-Pares'!$A$9:$F$999,2,FALSE)),"",VLOOKUP(CELL("contents",$B34),'InsQP-Pares'!$A$9:$F$999,2,FALSE))</f>
      </c>
      <c r="E34" s="186">
        <f ca="1">IF(ISERROR(VLOOKUP(CELL("contents",$B34),'InsQP-Pares'!$A$9:$F$9999,3,FALSE)),"",VLOOKUP(CELL("contents",$B34),'InsQP-Pares'!$A$9:$F$9999,3,FALSE))</f>
      </c>
      <c r="F34" s="187">
        <f ca="1">IF(ISERROR(VLOOKUP(CELL("contents",$B34),'InsQP-Pares'!$A$9:$F$9999,4,FALSE)),"",VLOOKUP(CELL("contents",$B34),'InsQP-Pares'!$A$9:$F$9999,4,FALSE))</f>
      </c>
      <c r="G34" s="187">
        <f ca="1">IF(ISERROR(VLOOKUP(CELL("contents",$B34),'InsQP-Pares'!$A$9:$F$9999,5,FALSE)),"",VLOOKUP(CELL("contents",$B34),'InsQP-Pares'!$A$9:$F$9999,5,FALSE))</f>
      </c>
      <c r="H34" s="188">
        <f ca="1">IF(ISERROR(VLOOKUP(CELL("contents",$B34),'InsQP-Pares'!$A$9:$F$9999,6,FALSE)),"",VLOOKUP(CELL("contents",$B34),'InsQP-Pares'!$A$9:$F$9999,6,FALSE))</f>
      </c>
      <c r="I34" s="189"/>
      <c r="J34" s="185">
        <f>IF(I36=2,E38,IF(I36=3,"-",E35))</f>
      </c>
      <c r="K34" s="3"/>
      <c r="L34" s="201"/>
    </row>
    <row r="35" spans="2:12" s="137" customFormat="1" ht="15" customHeight="1">
      <c r="B35" s="354"/>
      <c r="C35" s="358"/>
      <c r="D35" s="357"/>
      <c r="E35" s="190">
        <f ca="1">IF(ISERROR(VLOOKUP(CELL("contents",$B34),'InsQP-Pares'!$A$9:$J$9999,7,FALSE)),"",VLOOKUP(CELL("contents",$B34),'InsQP-Pares'!$A$9:$J$9999,7,FALSE))</f>
      </c>
      <c r="F35" s="191">
        <f ca="1">IF(ISERROR(VLOOKUP(CELL("contents",$B34),'InsQP-Pares'!$A$9:$J$9999,8,FALSE)),"",VLOOKUP(CELL("contents",$B34),'InsQP-Pares'!$A$9:$J$9999,8,FALSE))</f>
      </c>
      <c r="G35" s="191">
        <f ca="1">IF(ISERROR(VLOOKUP(CELL("contents",$B34),'InsQP-Pares'!$A$9:$J$9999,9,FALSE)),"",VLOOKUP(CELL("contents",$B34),'InsQP-Pares'!$A$9:$J$9999,9,FALSE))</f>
      </c>
      <c r="H35" s="192">
        <f ca="1">IF(ISERROR(VLOOKUP(CELL("contents",$B34),'InsQP-Pares'!$A$9:$J$9999,10,FALSE)),"",VLOOKUP(CELL("contents",$B34),'InsQP-Pares'!$A$9:$J$9999,10,FALSE))</f>
      </c>
      <c r="I35" s="193"/>
      <c r="J35" s="194">
        <f>IF(I36=0,"",IF(I36=1,H34,IF(I36=3,"FC",H37)))</f>
      </c>
      <c r="K35" s="11"/>
      <c r="L35" s="201"/>
    </row>
    <row r="36" spans="1:12" s="137" customFormat="1" ht="15" customHeight="1">
      <c r="A36" s="136"/>
      <c r="B36" s="195"/>
      <c r="C36" s="11"/>
      <c r="D36" s="196"/>
      <c r="E36" s="197"/>
      <c r="F36" s="11"/>
      <c r="G36" s="11"/>
      <c r="H36" s="198"/>
      <c r="I36" s="199"/>
      <c r="J36" s="200">
        <f>IF(I36=0,"",IF(I36=1,H35,IF(I36=3,"FC",H38)))</f>
      </c>
      <c r="K36" s="185">
        <f>IF(J38=2,J39,IF(J38=3,"-",J33))</f>
      </c>
      <c r="L36" s="201"/>
    </row>
    <row r="37" spans="1:12" s="137" customFormat="1" ht="15" customHeight="1">
      <c r="A37" s="245"/>
      <c r="B37" s="354"/>
      <c r="C37" s="358">
        <v>10</v>
      </c>
      <c r="D37" s="356">
        <f ca="1">IF(ISERROR(VLOOKUP(CELL("contents",$B37),'InsQP-Pares'!$A$9:$F$999,2,FALSE)),"",VLOOKUP(CELL("contents",$B37),'InsQP-Pares'!$A$9:$F$999,2,FALSE))</f>
      </c>
      <c r="E37" s="186">
        <f ca="1">IF(ISERROR(VLOOKUP(CELL("contents",$B37),'InsQP-Pares'!$A$9:$F$9999,3,FALSE)),"",VLOOKUP(CELL("contents",$B37),'InsQP-Pares'!$A$9:$F$9999,3,FALSE))</f>
      </c>
      <c r="F37" s="187">
        <f ca="1">IF(ISERROR(VLOOKUP(CELL("contents",$B37),'InsQP-Pares'!$A$9:$F$9999,4,FALSE)),"",VLOOKUP(CELL("contents",$B37),'InsQP-Pares'!$A$9:$F$9999,4,FALSE))</f>
      </c>
      <c r="G37" s="187">
        <f ca="1">IF(ISERROR(VLOOKUP(CELL("contents",$B37),'InsQP-Pares'!$A$9:$F$9999,5,FALSE)),"",VLOOKUP(CELL("contents",$B37),'InsQP-Pares'!$A$9:$F$9999,5,FALSE))</f>
      </c>
      <c r="H37" s="188">
        <f ca="1">IF(ISERROR(VLOOKUP(CELL("contents",$B37),'InsQP-Pares'!$A$9:$F$9999,6,FALSE)),"",VLOOKUP(CELL("contents",$B37),'InsQP-Pares'!$A$9:$F$9999,6,FALSE))</f>
      </c>
      <c r="I37" s="202"/>
      <c r="J37" s="193"/>
      <c r="K37" s="185">
        <f>IF(J38=2,J40,IF(J38=3,"-",J34))</f>
      </c>
      <c r="L37" s="201"/>
    </row>
    <row r="38" spans="1:12" s="137" customFormat="1" ht="15" customHeight="1">
      <c r="A38" s="245"/>
      <c r="B38" s="354"/>
      <c r="C38" s="358"/>
      <c r="D38" s="357"/>
      <c r="E38" s="190">
        <f ca="1">IF(ISERROR(VLOOKUP(CELL("contents",$B37),'InsQP-Pares'!$A$9:$J$9999,7,FALSE)),"",VLOOKUP(CELL("contents",$B37),'InsQP-Pares'!$A$9:$J$9999,7,FALSE))</f>
      </c>
      <c r="F38" s="191">
        <f ca="1">IF(ISERROR(VLOOKUP(CELL("contents",$B37),'InsQP-Pares'!$A$9:$J$9999,8,FALSE)),"",VLOOKUP(CELL("contents",$B37),'InsQP-Pares'!$A$9:$J$9999,8,FALSE))</f>
      </c>
      <c r="G38" s="191">
        <f ca="1">IF(ISERROR(VLOOKUP(CELL("contents",$B37),'InsQP-Pares'!$A$9:$J$9999,9,FALSE)),"",VLOOKUP(CELL("contents",$B37),'InsQP-Pares'!$A$9:$J$9999,9,FALSE))</f>
      </c>
      <c r="H38" s="192">
        <f ca="1">IF(ISERROR(VLOOKUP(CELL("contents",$B37),'InsQP-Pares'!$A$9:$J$9999,10,FALSE)),"",VLOOKUP(CELL("contents",$B37),'InsQP-Pares'!$A$9:$J$9999,10,FALSE))</f>
      </c>
      <c r="I38" s="203"/>
      <c r="J38" s="199"/>
      <c r="K38" s="194">
        <f>IF(J38=0,"",IF(J38=1,J35,IF(J38=3,"FC",J41)))</f>
      </c>
      <c r="L38" s="201"/>
    </row>
    <row r="39" spans="1:12" s="137" customFormat="1" ht="15" customHeight="1">
      <c r="A39" s="136"/>
      <c r="B39" s="195"/>
      <c r="C39" s="11"/>
      <c r="D39" s="196"/>
      <c r="E39" s="197"/>
      <c r="F39" s="11"/>
      <c r="G39" s="11"/>
      <c r="H39" s="11"/>
      <c r="I39" s="11"/>
      <c r="J39" s="204">
        <f>IF(I42=2,E43,IF(I42=3,"-",E40))</f>
      </c>
      <c r="K39" s="200">
        <f>IF(J38=0,"",IF(J38=1,J36,IF(J38=3,"FC",J42)))</f>
      </c>
      <c r="L39" s="201"/>
    </row>
    <row r="40" spans="1:12" s="137" customFormat="1" ht="15" customHeight="1">
      <c r="A40" s="245"/>
      <c r="B40" s="354"/>
      <c r="C40" s="358">
        <v>11</v>
      </c>
      <c r="D40" s="356">
        <f ca="1">IF(ISERROR(VLOOKUP(CELL("contents",$B40),'InsQP-Pares'!$A$9:$F$999,2,FALSE)),"",VLOOKUP(CELL("contents",$B40),'InsQP-Pares'!$A$9:$F$999,2,FALSE))</f>
      </c>
      <c r="E40" s="186">
        <f ca="1">IF(ISERROR(VLOOKUP(CELL("contents",$B40),'InsQP-Pares'!$A$9:$F$9999,3,FALSE)),"",VLOOKUP(CELL("contents",$B40),'InsQP-Pares'!$A$9:$F$9999,3,FALSE))</f>
      </c>
      <c r="F40" s="187">
        <f ca="1">IF(ISERROR(VLOOKUP(CELL("contents",$B40),'InsQP-Pares'!$A$9:$F$9999,4,FALSE)),"",VLOOKUP(CELL("contents",$B40),'InsQP-Pares'!$A$9:$F$9999,4,FALSE))</f>
      </c>
      <c r="G40" s="187">
        <f ca="1">IF(ISERROR(VLOOKUP(CELL("contents",$B40),'InsQP-Pares'!$A$9:$F$9999,5,FALSE)),"",VLOOKUP(CELL("contents",$B40),'InsQP-Pares'!$A$9:$F$9999,5,FALSE))</f>
      </c>
      <c r="H40" s="188">
        <f ca="1">IF(ISERROR(VLOOKUP(CELL("contents",$B40),'InsQP-Pares'!$A$9:$F$9999,6,FALSE)),"",VLOOKUP(CELL("contents",$B40),'InsQP-Pares'!$A$9:$F$9999,6,FALSE))</f>
      </c>
      <c r="I40" s="189"/>
      <c r="J40" s="204">
        <f>IF(I42=2,E44,IF(I42=3,"-",E41))</f>
      </c>
      <c r="K40" s="201"/>
      <c r="L40" s="212"/>
    </row>
    <row r="41" spans="1:12" s="137" customFormat="1" ht="15" customHeight="1">
      <c r="A41" s="245"/>
      <c r="B41" s="354"/>
      <c r="C41" s="358"/>
      <c r="D41" s="357"/>
      <c r="E41" s="190">
        <f ca="1">IF(ISERROR(VLOOKUP(CELL("contents",$B40),'InsQP-Pares'!$A$9:$J$9999,7,FALSE)),"",VLOOKUP(CELL("contents",$B40),'InsQP-Pares'!$A$9:$J$9999,7,FALSE))</f>
      </c>
      <c r="F41" s="191">
        <f ca="1">IF(ISERROR(VLOOKUP(CELL("contents",$B40),'InsQP-Pares'!$A$9:$J$9999,8,FALSE)),"",VLOOKUP(CELL("contents",$B40),'InsQP-Pares'!$A$9:$J$9999,8,FALSE))</f>
      </c>
      <c r="G41" s="191">
        <f ca="1">IF(ISERROR(VLOOKUP(CELL("contents",$B40),'InsQP-Pares'!$A$9:$J$9999,9,FALSE)),"",VLOOKUP(CELL("contents",$B40),'InsQP-Pares'!$A$9:$J$9999,9,FALSE))</f>
      </c>
      <c r="H41" s="192">
        <f ca="1">IF(ISERROR(VLOOKUP(CELL("contents",$B40),'InsQP-Pares'!$A$9:$J$9999,10,FALSE)),"",VLOOKUP(CELL("contents",$B40),'InsQP-Pares'!$A$9:$J$9999,10,FALSE))</f>
      </c>
      <c r="I41" s="193"/>
      <c r="J41" s="205">
        <f>IF(I42=0,"",IF(I42=1,H40,IF(I42=3,"FC",H43)))</f>
      </c>
      <c r="K41" s="201"/>
      <c r="L41" s="212"/>
    </row>
    <row r="42" spans="1:12" s="137" customFormat="1" ht="15" customHeight="1">
      <c r="A42" s="136"/>
      <c r="B42" s="195"/>
      <c r="C42" s="11"/>
      <c r="D42" s="196"/>
      <c r="E42" s="197"/>
      <c r="F42" s="11"/>
      <c r="G42" s="11"/>
      <c r="H42" s="198"/>
      <c r="I42" s="199"/>
      <c r="J42" s="200">
        <f>IF(I42=0,"",IF(I42=1,H41,IF(I42=3,"FC",H44)))</f>
      </c>
      <c r="K42" s="201"/>
      <c r="L42" s="213">
        <f>IF(K45=2,K48,IF(K45=3,"-",K36))</f>
      </c>
    </row>
    <row r="43" spans="1:12" s="137" customFormat="1" ht="15" customHeight="1">
      <c r="A43" s="353"/>
      <c r="B43" s="354"/>
      <c r="C43" s="355">
        <v>12</v>
      </c>
      <c r="D43" s="356">
        <f ca="1">IF(ISERROR(VLOOKUP(CELL("contents",$B43),'InsQP-Pares'!$A$9:$F$999,2,FALSE)),"",VLOOKUP(CELL("contents",$B43),'InsQP-Pares'!$A$9:$F$999,2,FALSE))</f>
      </c>
      <c r="E43" s="186">
        <f ca="1">IF(ISERROR(VLOOKUP(CELL("contents",$B43),'InsQP-Pares'!$A$9:$F$9999,3,FALSE)),"",VLOOKUP(CELL("contents",$B43),'InsQP-Pares'!$A$9:$F$9999,3,FALSE))</f>
      </c>
      <c r="F43" s="187">
        <f ca="1">IF(ISERROR(VLOOKUP(CELL("contents",$B43),'InsQP-Pares'!$A$9:$F$9999,4,FALSE)),"",VLOOKUP(CELL("contents",$B43),'InsQP-Pares'!$A$9:$F$9999,4,FALSE))</f>
      </c>
      <c r="G43" s="187">
        <f ca="1">IF(ISERROR(VLOOKUP(CELL("contents",$B43),'InsQP-Pares'!$A$9:$F$9999,5,FALSE)),"",VLOOKUP(CELL("contents",$B43),'InsQP-Pares'!$A$9:$F$9999,5,FALSE))</f>
      </c>
      <c r="H43" s="188">
        <f ca="1">IF(ISERROR(VLOOKUP(CELL("contents",$B43),'InsQP-Pares'!$A$9:$F$9999,6,FALSE)),"",VLOOKUP(CELL("contents",$B43),'InsQP-Pares'!$A$9:$F$9999,6,FALSE))</f>
      </c>
      <c r="I43" s="202"/>
      <c r="J43" s="11"/>
      <c r="K43" s="201"/>
      <c r="L43" s="213">
        <f>IF(K45=2,K49,IF(K45=3,"-",K37))</f>
      </c>
    </row>
    <row r="44" spans="1:12" s="137" customFormat="1" ht="15" customHeight="1">
      <c r="A44" s="353"/>
      <c r="B44" s="354"/>
      <c r="C44" s="355"/>
      <c r="D44" s="357"/>
      <c r="E44" s="190">
        <f ca="1">IF(ISERROR(VLOOKUP(CELL("contents",$B43),'InsQP-Pares'!$A$9:$J$9999,7,FALSE)),"",VLOOKUP(CELL("contents",$B43),'InsQP-Pares'!$A$9:$J$9999,7,FALSE))</f>
      </c>
      <c r="F44" s="191">
        <f ca="1">IF(ISERROR(VLOOKUP(CELL("contents",$B43),'InsQP-Pares'!$A$9:$J$9999,8,FALSE)),"",VLOOKUP(CELL("contents",$B43),'InsQP-Pares'!$A$9:$J$9999,8,FALSE))</f>
      </c>
      <c r="G44" s="191">
        <f ca="1">IF(ISERROR(VLOOKUP(CELL("contents",$B43),'InsQP-Pares'!$A$9:$J$9999,9,FALSE)),"",VLOOKUP(CELL("contents",$B43),'InsQP-Pares'!$A$9:$J$9999,9,FALSE))</f>
      </c>
      <c r="H44" s="192">
        <f ca="1">IF(ISERROR(VLOOKUP(CELL("contents",$B43),'InsQP-Pares'!$A$9:$J$9999,10,FALSE)),"",VLOOKUP(CELL("contents",$B43),'InsQP-Pares'!$A$9:$J$9999,10,FALSE))</f>
      </c>
      <c r="I44" s="203"/>
      <c r="J44" s="11"/>
      <c r="K44" s="208"/>
      <c r="L44" s="200">
        <f>IF(K45=0,"",IF(K45=1,K38,IF(K45=3,"FC",K50)))</f>
      </c>
    </row>
    <row r="45" spans="1:12" s="137" customFormat="1" ht="15" customHeight="1">
      <c r="A45" s="209"/>
      <c r="B45" s="210"/>
      <c r="C45" s="11"/>
      <c r="D45" s="196"/>
      <c r="E45" s="197"/>
      <c r="F45" s="11"/>
      <c r="G45" s="11"/>
      <c r="H45" s="11"/>
      <c r="I45" s="11"/>
      <c r="J45" s="185">
        <f>IF(I48=2,E49,IF(I48=3,"-",E46))</f>
      </c>
      <c r="K45" s="199"/>
      <c r="L45" s="200">
        <f>IF(K45=0,"",IF(K45=1,K39,IF(K45=3,"FC",K51)))</f>
      </c>
    </row>
    <row r="46" spans="1:12" s="137" customFormat="1" ht="15" customHeight="1">
      <c r="A46" s="245"/>
      <c r="B46" s="354"/>
      <c r="C46" s="358">
        <v>13</v>
      </c>
      <c r="D46" s="356">
        <f ca="1">IF(ISERROR(VLOOKUP(CELL("contents",$B46),'InsQP-Pares'!$A$9:$F$999,2,FALSE)),"",VLOOKUP(CELL("contents",$B46),'InsQP-Pares'!$A$9:$F$999,2,FALSE))</f>
      </c>
      <c r="E46" s="186">
        <f ca="1">IF(ISERROR(VLOOKUP(CELL("contents",$B46),'InsQP-Pares'!$A$9:$F$9999,3,FALSE)),"",VLOOKUP(CELL("contents",$B46),'InsQP-Pares'!$A$9:$F$9999,3,FALSE))</f>
      </c>
      <c r="F46" s="187">
        <f ca="1">IF(ISERROR(VLOOKUP(CELL("contents",$B46),'InsQP-Pares'!$A$9:$F$9999,4,FALSE)),"",VLOOKUP(CELL("contents",$B46),'InsQP-Pares'!$A$9:$F$9999,4,FALSE))</f>
      </c>
      <c r="G46" s="187">
        <f ca="1">IF(ISERROR(VLOOKUP(CELL("contents",$B46),'InsQP-Pares'!$A$9:$F$9999,5,FALSE)),"",VLOOKUP(CELL("contents",$B46),'InsQP-Pares'!$A$9:$F$9999,5,FALSE))</f>
      </c>
      <c r="H46" s="188">
        <f ca="1">IF(ISERROR(VLOOKUP(CELL("contents",$B46),'InsQP-Pares'!$A$9:$F$9999,6,FALSE)),"",VLOOKUP(CELL("contents",$B46),'InsQP-Pares'!$A$9:$F$9999,6,FALSE))</f>
      </c>
      <c r="I46" s="189"/>
      <c r="J46" s="185">
        <f>IF(I48=2,E50,IF(I48=3,"-",E47))</f>
      </c>
      <c r="K46" s="208"/>
      <c r="L46" s="214"/>
    </row>
    <row r="47" spans="1:12" s="137" customFormat="1" ht="15" customHeight="1">
      <c r="A47" s="245"/>
      <c r="B47" s="354"/>
      <c r="C47" s="358"/>
      <c r="D47" s="357"/>
      <c r="E47" s="190">
        <f ca="1">IF(ISERROR(VLOOKUP(CELL("contents",$B46),'InsQP-Pares'!$A$9:$J$9999,7,FALSE)),"",VLOOKUP(CELL("contents",$B46),'InsQP-Pares'!$A$9:$J$9999,7,FALSE))</f>
      </c>
      <c r="F47" s="191">
        <f ca="1">IF(ISERROR(VLOOKUP(CELL("contents",$B46),'InsQP-Pares'!$A$9:$J$9999,8,FALSE)),"",VLOOKUP(CELL("contents",$B46),'InsQP-Pares'!$A$9:$J$9999,8,FALSE))</f>
      </c>
      <c r="G47" s="191">
        <f ca="1">IF(ISERROR(VLOOKUP(CELL("contents",$B46),'InsQP-Pares'!$A$9:$J$9999,9,FALSE)),"",VLOOKUP(CELL("contents",$B46),'InsQP-Pares'!$A$9:$J$9999,9,FALSE))</f>
      </c>
      <c r="H47" s="192">
        <f ca="1">IF(ISERROR(VLOOKUP(CELL("contents",$B46),'InsQP-Pares'!$A$9:$J$9999,10,FALSE)),"",VLOOKUP(CELL("contents",$B46),'InsQP-Pares'!$A$9:$J$9999,10,FALSE))</f>
      </c>
      <c r="I47" s="193"/>
      <c r="J47" s="194">
        <f>IF(I48=0,"",IF(I48=1,H46,IF(I48=3,"FC",H49)))</f>
      </c>
      <c r="K47" s="201"/>
      <c r="L47" s="203"/>
    </row>
    <row r="48" spans="1:12" s="137" customFormat="1" ht="15" customHeight="1">
      <c r="A48" s="136"/>
      <c r="B48" s="195"/>
      <c r="C48" s="11"/>
      <c r="D48" s="196"/>
      <c r="E48" s="197"/>
      <c r="F48" s="11"/>
      <c r="G48" s="11"/>
      <c r="H48" s="198"/>
      <c r="I48" s="199"/>
      <c r="J48" s="200">
        <f>IF(I48=0,"",IF(I48=1,H47,IF(I48=3,"FC",H50)))</f>
      </c>
      <c r="K48" s="213">
        <f>IF(J50=2,J51,IF(J50=3,"-",J45))</f>
      </c>
      <c r="L48" s="203"/>
    </row>
    <row r="49" spans="1:12" s="137" customFormat="1" ht="15" customHeight="1">
      <c r="A49" s="245"/>
      <c r="B49" s="354"/>
      <c r="C49" s="358">
        <v>14</v>
      </c>
      <c r="D49" s="356">
        <f ca="1">IF(ISERROR(VLOOKUP(CELL("contents",$B49),'InsQP-Pares'!$A$9:$F$999,2,FALSE)),"",VLOOKUP(CELL("contents",$B49),'InsQP-Pares'!$A$9:$F$999,2,FALSE))</f>
      </c>
      <c r="E49" s="186">
        <f ca="1">IF(ISERROR(VLOOKUP(CELL("contents",$B49),'InsQP-Pares'!$A$9:$F$9999,3,FALSE)),"",VLOOKUP(CELL("contents",$B49),'InsQP-Pares'!$A$9:$F$9999,3,FALSE))</f>
      </c>
      <c r="F49" s="187">
        <f ca="1">IF(ISERROR(VLOOKUP(CELL("contents",$B49),'InsQP-Pares'!$A$9:$F$9999,4,FALSE)),"",VLOOKUP(CELL("contents",$B49),'InsQP-Pares'!$A$9:$F$9999,4,FALSE))</f>
      </c>
      <c r="G49" s="187">
        <f ca="1">IF(ISERROR(VLOOKUP(CELL("contents",$B49),'InsQP-Pares'!$A$9:$F$9999,5,FALSE)),"",VLOOKUP(CELL("contents",$B49),'InsQP-Pares'!$A$9:$F$9999,5,FALSE))</f>
      </c>
      <c r="H49" s="188">
        <f ca="1">IF(ISERROR(VLOOKUP(CELL("contents",$B49),'InsQP-Pares'!$A$9:$F$9999,6,FALSE)),"",VLOOKUP(CELL("contents",$B49),'InsQP-Pares'!$A$9:$F$9999,6,FALSE))</f>
      </c>
      <c r="I49" s="202"/>
      <c r="J49" s="193"/>
      <c r="K49" s="213">
        <f>IF(J50=2,J52,IF(J50=3,"-",J46))</f>
      </c>
      <c r="L49" s="203"/>
    </row>
    <row r="50" spans="1:12" s="137" customFormat="1" ht="15" customHeight="1">
      <c r="A50" s="245"/>
      <c r="B50" s="354"/>
      <c r="C50" s="358"/>
      <c r="D50" s="357"/>
      <c r="E50" s="190">
        <f ca="1">IF(ISERROR(VLOOKUP(CELL("contents",$B49),'InsQP-Pares'!$A$9:$J$9999,7,FALSE)),"",VLOOKUP(CELL("contents",$B49),'InsQP-Pares'!$A$9:$J$9999,7,FALSE))</f>
      </c>
      <c r="F50" s="191">
        <f ca="1">IF(ISERROR(VLOOKUP(CELL("contents",$B49),'InsQP-Pares'!$A$9:$J$9999,8,FALSE)),"",VLOOKUP(CELL("contents",$B49),'InsQP-Pares'!$A$9:$J$9999,8,FALSE))</f>
      </c>
      <c r="G50" s="191">
        <f ca="1">IF(ISERROR(VLOOKUP(CELL("contents",$B49),'InsQP-Pares'!$A$9:$J$9999,9,FALSE)),"",VLOOKUP(CELL("contents",$B49),'InsQP-Pares'!$A$9:$J$9999,9,FALSE))</f>
      </c>
      <c r="H50" s="192">
        <f ca="1">IF(ISERROR(VLOOKUP(CELL("contents",$B49),'InsQP-Pares'!$A$9:$J$9999,10,FALSE)),"",VLOOKUP(CELL("contents",$B49),'InsQP-Pares'!$A$9:$J$9999,10,FALSE))</f>
      </c>
      <c r="I50" s="203"/>
      <c r="J50" s="199"/>
      <c r="K50" s="205">
        <f>IF(J50=0,"",IF(J50=1,J47,IF(J50=3,"FC",J53)))</f>
      </c>
      <c r="L50" s="203"/>
    </row>
    <row r="51" spans="1:12" s="137" customFormat="1" ht="15" customHeight="1">
      <c r="A51" s="136"/>
      <c r="B51" s="195"/>
      <c r="C51" s="11"/>
      <c r="D51" s="196"/>
      <c r="E51" s="197"/>
      <c r="F51" s="11"/>
      <c r="G51" s="11"/>
      <c r="H51" s="11"/>
      <c r="I51" s="11"/>
      <c r="J51" s="204">
        <f>IF(I54=2,E55,IF(I54=3,"-",E52))</f>
      </c>
      <c r="K51" s="200">
        <f>IF(J50=0,"",IF(J50=1,J48,IF(J50=3,"FC",J54)))</f>
      </c>
      <c r="L51" s="11"/>
    </row>
    <row r="52" spans="1:12" s="137" customFormat="1" ht="15" customHeight="1">
      <c r="A52" s="245"/>
      <c r="B52" s="354"/>
      <c r="C52" s="358">
        <v>15</v>
      </c>
      <c r="D52" s="356">
        <f ca="1">IF(ISERROR(VLOOKUP(CELL("contents",$B52),'InsQP-Pares'!$A$9:$F$999,2,FALSE)),"",VLOOKUP(CELL("contents",$B52),'InsQP-Pares'!$A$9:$F$999,2,FALSE))</f>
      </c>
      <c r="E52" s="186">
        <f ca="1">IF(ISERROR(VLOOKUP(CELL("contents",$B52),'InsQP-Pares'!$A$9:$F$9999,3,FALSE)),"",VLOOKUP(CELL("contents",$B52),'InsQP-Pares'!$A$9:$F$9999,3,FALSE))</f>
      </c>
      <c r="F52" s="187">
        <f ca="1">IF(ISERROR(VLOOKUP(CELL("contents",$B52),'InsQP-Pares'!$A$9:$F$9999,4,FALSE)),"",VLOOKUP(CELL("contents",$B52),'InsQP-Pares'!$A$9:$F$9999,4,FALSE))</f>
      </c>
      <c r="G52" s="187">
        <f ca="1">IF(ISERROR(VLOOKUP(CELL("contents",$B52),'InsQP-Pares'!$A$9:$F$9999,5,FALSE)),"",VLOOKUP(CELL("contents",$B52),'InsQP-Pares'!$A$9:$F$9999,5,FALSE))</f>
      </c>
      <c r="H52" s="188">
        <f ca="1">IF(ISERROR(VLOOKUP(CELL("contents",$B52),'InsQP-Pares'!$A$9:$F$9999,6,FALSE)),"",VLOOKUP(CELL("contents",$B52),'InsQP-Pares'!$A$9:$F$9999,6,FALSE))</f>
      </c>
      <c r="I52" s="189"/>
      <c r="J52" s="204">
        <f>IF(I54=2,E56,IF(I54=3,"-",E53))</f>
      </c>
      <c r="K52" s="214"/>
      <c r="L52" s="11"/>
    </row>
    <row r="53" spans="1:12" s="137" customFormat="1" ht="15" customHeight="1">
      <c r="A53" s="245"/>
      <c r="B53" s="354"/>
      <c r="C53" s="358"/>
      <c r="D53" s="357"/>
      <c r="E53" s="190">
        <f ca="1">IF(ISERROR(VLOOKUP(CELL("contents",$B52),'InsQP-Pares'!$A$9:$J$9999,7,FALSE)),"",VLOOKUP(CELL("contents",$B52),'InsQP-Pares'!$A$9:$J$9999,7,FALSE))</f>
      </c>
      <c r="F53" s="191">
        <f ca="1">IF(ISERROR(VLOOKUP(CELL("contents",$B52),'InsQP-Pares'!$A$9:$J$9999,8,FALSE)),"",VLOOKUP(CELL("contents",$B52),'InsQP-Pares'!$A$9:$J$9999,8,FALSE))</f>
      </c>
      <c r="G53" s="191">
        <f ca="1">IF(ISERROR(VLOOKUP(CELL("contents",$B52),'InsQP-Pares'!$A$9:$J$9999,9,FALSE)),"",VLOOKUP(CELL("contents",$B52),'InsQP-Pares'!$A$9:$J$9999,9,FALSE))</f>
      </c>
      <c r="H53" s="192">
        <f ca="1">IF(ISERROR(VLOOKUP(CELL("contents",$B52),'InsQP-Pares'!$A$9:$J$9999,10,FALSE)),"",VLOOKUP(CELL("contents",$B52),'InsQP-Pares'!$A$9:$J$9999,10,FALSE))</f>
      </c>
      <c r="I53" s="193"/>
      <c r="J53" s="205">
        <f>IF(I54=0,"",IF(I54=1,H52,IF(I54=3,"FC",H55)))</f>
      </c>
      <c r="K53" s="203"/>
      <c r="L53" s="11"/>
    </row>
    <row r="54" spans="1:12" s="137" customFormat="1" ht="15" customHeight="1">
      <c r="A54" s="136"/>
      <c r="B54" s="195"/>
      <c r="C54" s="11"/>
      <c r="D54" s="196"/>
      <c r="E54" s="197"/>
      <c r="F54" s="11"/>
      <c r="G54" s="11"/>
      <c r="H54" s="198"/>
      <c r="I54" s="199"/>
      <c r="J54" s="200">
        <f>IF(I54=0,"",IF(I54=1,H53,IF(I54=3,"FC",H56)))</f>
      </c>
      <c r="K54" s="203"/>
      <c r="L54" s="11"/>
    </row>
    <row r="55" spans="1:12" s="137" customFormat="1" ht="15" customHeight="1">
      <c r="A55" s="353"/>
      <c r="B55" s="354"/>
      <c r="C55" s="355">
        <v>16</v>
      </c>
      <c r="D55" s="356">
        <f ca="1">IF(ISERROR(VLOOKUP(CELL("contents",$B55),'InsQP-Pares'!$A$9:$F$999,2,FALSE)),"",VLOOKUP(CELL("contents",$B55),'InsQP-Pares'!$A$9:$F$999,2,FALSE))</f>
      </c>
      <c r="E55" s="186">
        <f ca="1">IF(ISERROR(VLOOKUP(CELL("contents",$B55),'InsQP-Pares'!$A$9:$F$9999,3,FALSE)),"",VLOOKUP(CELL("contents",$B55),'InsQP-Pares'!$A$9:$F$9999,3,FALSE))</f>
      </c>
      <c r="F55" s="187">
        <f ca="1">IF(ISERROR(VLOOKUP(CELL("contents",$B55),'InsQP-Pares'!$A$9:$F$9999,4,FALSE)),"",VLOOKUP(CELL("contents",$B55),'InsQP-Pares'!$A$9:$F$9999,4,FALSE))</f>
      </c>
      <c r="G55" s="187">
        <f ca="1">IF(ISERROR(VLOOKUP(CELL("contents",$B55),'InsQP-Pares'!$A$9:$F$9999,5,FALSE)),"",VLOOKUP(CELL("contents",$B55),'InsQP-Pares'!$A$9:$F$9999,5,FALSE))</f>
      </c>
      <c r="H55" s="188">
        <f ca="1">IF(ISERROR(VLOOKUP(CELL("contents",$B55),'InsQP-Pares'!$A$9:$F$9999,6,FALSE)),"",VLOOKUP(CELL("contents",$B55),'InsQP-Pares'!$A$9:$F$9999,6,FALSE))</f>
      </c>
      <c r="I55" s="202"/>
      <c r="J55" s="11"/>
      <c r="K55" s="11"/>
      <c r="L55"/>
    </row>
    <row r="56" spans="1:12" s="137" customFormat="1" ht="15" customHeight="1">
      <c r="A56" s="353"/>
      <c r="B56" s="354"/>
      <c r="C56" s="355"/>
      <c r="D56" s="357"/>
      <c r="E56" s="190">
        <f ca="1">IF(ISERROR(VLOOKUP(CELL("contents",$B55),'InsQP-Pares'!$A$9:$J$9999,7,FALSE)),"",VLOOKUP(CELL("contents",$B55),'InsQP-Pares'!$A$9:$J$9999,7,FALSE))</f>
      </c>
      <c r="F56" s="191">
        <f ca="1">IF(ISERROR(VLOOKUP(CELL("contents",$B55),'InsQP-Pares'!$A$9:$J$9999,8,FALSE)),"",VLOOKUP(CELL("contents",$B55),'InsQP-Pares'!$A$9:$J$9999,8,FALSE))</f>
      </c>
      <c r="G56" s="191">
        <f ca="1">IF(ISERROR(VLOOKUP(CELL("contents",$B55),'InsQP-Pares'!$A$9:$J$9999,9,FALSE)),"",VLOOKUP(CELL("contents",$B55),'InsQP-Pares'!$A$9:$J$9999,9,FALSE))</f>
      </c>
      <c r="H56" s="192">
        <f ca="1">IF(ISERROR(VLOOKUP(CELL("contents",$B55),'InsQP-Pares'!$A$9:$J$9999,10,FALSE)),"",VLOOKUP(CELL("contents",$B55),'InsQP-Pares'!$A$9:$J$9999,10,FALSE))</f>
      </c>
      <c r="I56" s="203"/>
      <c r="J56" s="11"/>
      <c r="K56" s="11"/>
      <c r="L56"/>
    </row>
    <row r="57" spans="2:12" ht="9" customHeight="1">
      <c r="B57" s="220"/>
      <c r="C57" s="11"/>
      <c r="D57" s="196"/>
      <c r="E57" s="197"/>
      <c r="F57" s="221"/>
      <c r="G57" s="11"/>
      <c r="H57" s="11"/>
      <c r="I57" s="11"/>
      <c r="J57" s="11"/>
      <c r="K57" s="11"/>
      <c r="L57"/>
    </row>
    <row r="58" spans="2:8" ht="9" customHeight="1">
      <c r="B58" s="220"/>
      <c r="D58" s="182"/>
      <c r="E58" s="224"/>
      <c r="F58" s="225"/>
      <c r="G58" s="3"/>
      <c r="H58" s="3"/>
    </row>
    <row r="59" spans="2:8" ht="9" customHeight="1">
      <c r="B59" s="220"/>
      <c r="D59" s="182"/>
      <c r="E59" s="253"/>
      <c r="F59" s="225"/>
      <c r="G59" s="3"/>
      <c r="H59" s="3"/>
    </row>
    <row r="60" spans="2:12" ht="9" customHeight="1">
      <c r="B60"/>
      <c r="C60"/>
      <c r="D60"/>
      <c r="E60"/>
      <c r="F60"/>
      <c r="G60"/>
      <c r="H60"/>
      <c r="I60"/>
      <c r="J60"/>
      <c r="K60"/>
      <c r="L60" s="133"/>
    </row>
    <row r="61" spans="2:12" ht="9" customHeight="1">
      <c r="B61"/>
      <c r="C61"/>
      <c r="D61"/>
      <c r="E61"/>
      <c r="F61"/>
      <c r="G61"/>
      <c r="H61"/>
      <c r="I61"/>
      <c r="J61"/>
      <c r="K61"/>
      <c r="L61" s="133"/>
    </row>
    <row r="62" spans="2:12" ht="9" customHeight="1">
      <c r="B62"/>
      <c r="C62"/>
      <c r="D62"/>
      <c r="E62"/>
      <c r="F62"/>
      <c r="G62"/>
      <c r="H62"/>
      <c r="I62"/>
      <c r="J62"/>
      <c r="K62"/>
      <c r="L62" s="133"/>
    </row>
    <row r="63" spans="2:11" ht="9" customHeight="1">
      <c r="B63"/>
      <c r="C63"/>
      <c r="D63"/>
      <c r="E63"/>
      <c r="F63"/>
      <c r="G63"/>
      <c r="H63"/>
      <c r="I63"/>
      <c r="J63"/>
      <c r="K63"/>
    </row>
    <row r="64" spans="2:11" ht="9" customHeight="1">
      <c r="B64"/>
      <c r="C64"/>
      <c r="D64"/>
      <c r="E64"/>
      <c r="F64"/>
      <c r="G64"/>
      <c r="H64"/>
      <c r="I64"/>
      <c r="J64"/>
      <c r="K64"/>
    </row>
    <row r="65" spans="2:11" ht="9" customHeight="1">
      <c r="B65"/>
      <c r="C65"/>
      <c r="D65"/>
      <c r="E65"/>
      <c r="F65"/>
      <c r="G65"/>
      <c r="H65"/>
      <c r="I65"/>
      <c r="J65"/>
      <c r="K65"/>
    </row>
    <row r="66" spans="2:12" ht="9" customHeight="1">
      <c r="B66"/>
      <c r="C66"/>
      <c r="D66"/>
      <c r="E66"/>
      <c r="F66"/>
      <c r="G66"/>
      <c r="H66"/>
      <c r="I66"/>
      <c r="J66"/>
      <c r="K66"/>
      <c r="L66" s="133"/>
    </row>
    <row r="67" spans="2:12" ht="9" customHeight="1">
      <c r="B67"/>
      <c r="C67"/>
      <c r="D67"/>
      <c r="E67"/>
      <c r="F67"/>
      <c r="G67"/>
      <c r="H67"/>
      <c r="I67"/>
      <c r="J67"/>
      <c r="K67"/>
      <c r="L67" s="133"/>
    </row>
    <row r="68" spans="2:12" ht="9" customHeight="1">
      <c r="B68"/>
      <c r="C68"/>
      <c r="D68"/>
      <c r="E68"/>
      <c r="F68"/>
      <c r="G68"/>
      <c r="H68"/>
      <c r="I68"/>
      <c r="J68"/>
      <c r="K68"/>
      <c r="L68" s="133"/>
    </row>
    <row r="69" ht="12.75">
      <c r="B69" s="220"/>
    </row>
    <row r="70" ht="12.75">
      <c r="B70" s="220"/>
    </row>
    <row r="71" ht="12.75">
      <c r="B71" s="220"/>
    </row>
    <row r="72" ht="12.75">
      <c r="B72" s="220"/>
    </row>
    <row r="73" ht="12.75">
      <c r="B73" s="220"/>
    </row>
    <row r="74" ht="12.75">
      <c r="B74" s="220"/>
    </row>
    <row r="75" ht="12.75">
      <c r="B75" s="220"/>
    </row>
    <row r="76" ht="12.75">
      <c r="B76" s="220"/>
    </row>
    <row r="77" ht="12.75">
      <c r="B77" s="220"/>
    </row>
    <row r="78" ht="12.75">
      <c r="B78" s="220"/>
    </row>
    <row r="79" ht="12.75">
      <c r="B79" s="220"/>
    </row>
    <row r="80" ht="12.75">
      <c r="B80" s="220"/>
    </row>
    <row r="81" ht="12.75">
      <c r="B81" s="220"/>
    </row>
    <row r="82" spans="1:12" s="137" customFormat="1" ht="12.75">
      <c r="A82" s="136"/>
      <c r="B82" s="220"/>
      <c r="D82" s="4"/>
      <c r="E82" s="145"/>
      <c r="H82" s="143"/>
      <c r="I82" s="3"/>
      <c r="J82" s="3"/>
      <c r="K82" s="3"/>
      <c r="L82" s="3"/>
    </row>
    <row r="83" spans="1:12" s="137" customFormat="1" ht="12.75">
      <c r="A83" s="136"/>
      <c r="B83" s="220"/>
      <c r="D83" s="4"/>
      <c r="E83" s="145"/>
      <c r="H83" s="143"/>
      <c r="I83" s="3"/>
      <c r="J83" s="3"/>
      <c r="K83" s="3"/>
      <c r="L83" s="3"/>
    </row>
    <row r="84" spans="1:12" s="137" customFormat="1" ht="12.75">
      <c r="A84" s="136"/>
      <c r="B84" s="220"/>
      <c r="D84" s="4"/>
      <c r="E84" s="145"/>
      <c r="H84" s="143"/>
      <c r="I84" s="3"/>
      <c r="J84" s="3"/>
      <c r="K84" s="3"/>
      <c r="L84" s="3"/>
    </row>
    <row r="85" spans="1:12" s="137" customFormat="1" ht="12.75">
      <c r="A85" s="136"/>
      <c r="B85" s="220"/>
      <c r="D85" s="4"/>
      <c r="E85" s="145"/>
      <c r="H85" s="143"/>
      <c r="I85" s="3"/>
      <c r="J85" s="3"/>
      <c r="K85" s="3"/>
      <c r="L85" s="3"/>
    </row>
    <row r="86" spans="1:12" s="137" customFormat="1" ht="12.75">
      <c r="A86" s="136"/>
      <c r="B86" s="220"/>
      <c r="D86" s="4"/>
      <c r="E86" s="145"/>
      <c r="H86" s="143"/>
      <c r="I86" s="3"/>
      <c r="J86" s="3"/>
      <c r="K86" s="3"/>
      <c r="L86" s="3"/>
    </row>
    <row r="87" spans="1:12" s="137" customFormat="1" ht="12.75">
      <c r="A87" s="136"/>
      <c r="B87" s="220"/>
      <c r="D87" s="4"/>
      <c r="E87" s="145"/>
      <c r="H87" s="143"/>
      <c r="I87" s="3"/>
      <c r="J87" s="3"/>
      <c r="K87" s="3"/>
      <c r="L87" s="3"/>
    </row>
    <row r="88" spans="1:12" s="137" customFormat="1" ht="12.75">
      <c r="A88" s="136"/>
      <c r="B88" s="220"/>
      <c r="D88" s="4"/>
      <c r="E88" s="145"/>
      <c r="H88" s="143"/>
      <c r="I88" s="3"/>
      <c r="J88" s="3"/>
      <c r="K88" s="3"/>
      <c r="L88" s="3"/>
    </row>
    <row r="89" spans="1:12" s="137" customFormat="1" ht="12.75">
      <c r="A89" s="136"/>
      <c r="B89" s="220"/>
      <c r="D89" s="4"/>
      <c r="E89" s="145"/>
      <c r="H89" s="143"/>
      <c r="I89" s="3"/>
      <c r="J89" s="3"/>
      <c r="K89" s="3"/>
      <c r="L89" s="3"/>
    </row>
    <row r="90" spans="1:12" s="137" customFormat="1" ht="12.75">
      <c r="A90" s="136"/>
      <c r="B90" s="220"/>
      <c r="D90" s="4"/>
      <c r="E90" s="145"/>
      <c r="H90" s="143"/>
      <c r="I90" s="3"/>
      <c r="J90" s="3"/>
      <c r="K90" s="3"/>
      <c r="L90" s="3"/>
    </row>
    <row r="91" spans="1:12" s="137" customFormat="1" ht="12.75">
      <c r="A91" s="136"/>
      <c r="B91" s="220"/>
      <c r="D91" s="4"/>
      <c r="E91" s="145"/>
      <c r="H91" s="143"/>
      <c r="I91" s="3"/>
      <c r="J91" s="3"/>
      <c r="K91" s="3"/>
      <c r="L91" s="3"/>
    </row>
    <row r="92" spans="1:12" s="137" customFormat="1" ht="12.75">
      <c r="A92" s="136"/>
      <c r="B92" s="220"/>
      <c r="D92" s="4"/>
      <c r="E92" s="145"/>
      <c r="H92" s="143"/>
      <c r="I92" s="3"/>
      <c r="J92" s="3"/>
      <c r="K92" s="3"/>
      <c r="L92" s="3"/>
    </row>
    <row r="93" spans="1:12" s="137" customFormat="1" ht="12.75">
      <c r="A93" s="136"/>
      <c r="B93" s="220"/>
      <c r="D93" s="4"/>
      <c r="E93" s="145"/>
      <c r="H93" s="143"/>
      <c r="I93" s="3"/>
      <c r="J93" s="3"/>
      <c r="K93" s="3"/>
      <c r="L93" s="3"/>
    </row>
    <row r="94" spans="1:12" s="137" customFormat="1" ht="12.75">
      <c r="A94" s="136"/>
      <c r="B94" s="220"/>
      <c r="D94" s="4"/>
      <c r="E94" s="145"/>
      <c r="H94" s="143"/>
      <c r="I94" s="3"/>
      <c r="J94" s="3"/>
      <c r="K94" s="3"/>
      <c r="L94" s="3"/>
    </row>
    <row r="95" spans="1:12" s="137" customFormat="1" ht="12.75">
      <c r="A95" s="136"/>
      <c r="B95" s="220"/>
      <c r="D95" s="4"/>
      <c r="E95" s="145"/>
      <c r="H95" s="143"/>
      <c r="I95" s="3"/>
      <c r="J95" s="3"/>
      <c r="K95" s="3"/>
      <c r="L95" s="3"/>
    </row>
    <row r="96" spans="1:12" s="137" customFormat="1" ht="12.75">
      <c r="A96" s="136"/>
      <c r="B96" s="220"/>
      <c r="D96" s="4"/>
      <c r="E96" s="145"/>
      <c r="H96" s="143"/>
      <c r="I96" s="3"/>
      <c r="J96" s="3"/>
      <c r="K96" s="3"/>
      <c r="L96" s="3"/>
    </row>
    <row r="97" spans="1:12" s="137" customFormat="1" ht="12.75">
      <c r="A97" s="136"/>
      <c r="B97" s="220"/>
      <c r="D97" s="4"/>
      <c r="E97" s="145"/>
      <c r="H97" s="143"/>
      <c r="I97" s="3"/>
      <c r="J97" s="3"/>
      <c r="K97" s="3"/>
      <c r="L97" s="3"/>
    </row>
    <row r="98" spans="1:12" s="137" customFormat="1" ht="12.75">
      <c r="A98" s="136"/>
      <c r="B98" s="220"/>
      <c r="D98" s="4"/>
      <c r="E98" s="145"/>
      <c r="H98" s="143"/>
      <c r="I98" s="3"/>
      <c r="J98" s="3"/>
      <c r="K98" s="3"/>
      <c r="L98" s="3"/>
    </row>
    <row r="99" spans="1:12" s="137" customFormat="1" ht="12.75">
      <c r="A99" s="136"/>
      <c r="B99" s="220"/>
      <c r="D99" s="4"/>
      <c r="E99" s="145"/>
      <c r="H99" s="143"/>
      <c r="I99" s="3"/>
      <c r="J99" s="3"/>
      <c r="K99" s="3"/>
      <c r="L99" s="3"/>
    </row>
    <row r="100" spans="1:12" s="137" customFormat="1" ht="12.75">
      <c r="A100" s="136"/>
      <c r="B100" s="220"/>
      <c r="D100" s="4"/>
      <c r="E100" s="145"/>
      <c r="H100" s="143"/>
      <c r="I100" s="3"/>
      <c r="J100" s="3"/>
      <c r="K100" s="3"/>
      <c r="L100" s="3"/>
    </row>
  </sheetData>
  <sheetProtection sheet="1" objects="1" scenarios="1"/>
  <mergeCells count="53">
    <mergeCell ref="B52:B53"/>
    <mergeCell ref="C52:C53"/>
    <mergeCell ref="D52:D53"/>
    <mergeCell ref="A55:A56"/>
    <mergeCell ref="B55:B56"/>
    <mergeCell ref="C55:C56"/>
    <mergeCell ref="D55:D56"/>
    <mergeCell ref="B46:B47"/>
    <mergeCell ref="C46:C47"/>
    <mergeCell ref="D46:D47"/>
    <mergeCell ref="B49:B50"/>
    <mergeCell ref="C49:C50"/>
    <mergeCell ref="D49:D50"/>
    <mergeCell ref="B40:B41"/>
    <mergeCell ref="C40:C41"/>
    <mergeCell ref="D40:D41"/>
    <mergeCell ref="A43:A44"/>
    <mergeCell ref="B43:B44"/>
    <mergeCell ref="C43:C44"/>
    <mergeCell ref="D43:D44"/>
    <mergeCell ref="B34:B35"/>
    <mergeCell ref="C34:C35"/>
    <mergeCell ref="D34:D35"/>
    <mergeCell ref="B37:B38"/>
    <mergeCell ref="C37:C38"/>
    <mergeCell ref="D37:D38"/>
    <mergeCell ref="B28:B29"/>
    <mergeCell ref="C28:C29"/>
    <mergeCell ref="D28:D29"/>
    <mergeCell ref="B31:B32"/>
    <mergeCell ref="C31:C32"/>
    <mergeCell ref="D31:D32"/>
    <mergeCell ref="A22:A23"/>
    <mergeCell ref="B22:B23"/>
    <mergeCell ref="C22:C23"/>
    <mergeCell ref="D22:D23"/>
    <mergeCell ref="B25:B26"/>
    <mergeCell ref="C25:C26"/>
    <mergeCell ref="D25:D26"/>
    <mergeCell ref="B16:B17"/>
    <mergeCell ref="C16:C17"/>
    <mergeCell ref="D16:D17"/>
    <mergeCell ref="B19:B20"/>
    <mergeCell ref="C19:C20"/>
    <mergeCell ref="D19:D20"/>
    <mergeCell ref="K8:L8"/>
    <mergeCell ref="A10:A11"/>
    <mergeCell ref="B10:B11"/>
    <mergeCell ref="C10:C11"/>
    <mergeCell ref="D10:D11"/>
    <mergeCell ref="B13:B14"/>
    <mergeCell ref="C13:C14"/>
    <mergeCell ref="D13:D14"/>
  </mergeCells>
  <conditionalFormatting sqref="L18:L19 J9:J10 L42:L43 J33:J34 L30:L31 J27:J28 J15:J16 J21:J22 K12:K13 K24:K25 J51:J52 J39:J40 J45:J46 K36:K37 K48:K49">
    <cfRule type="expression" priority="15" dxfId="0" stopIfTrue="1">
      <formula>$O$2="CU"</formula>
    </cfRule>
  </conditionalFormatting>
  <conditionalFormatting sqref="J10">
    <cfRule type="expression" priority="14" dxfId="0" stopIfTrue="1">
      <formula>$O$2="CU"</formula>
    </cfRule>
  </conditionalFormatting>
  <conditionalFormatting sqref="L18:L19">
    <cfRule type="expression" priority="13" dxfId="0" stopIfTrue="1">
      <formula>$O$2="CU"</formula>
    </cfRule>
  </conditionalFormatting>
  <conditionalFormatting sqref="L42:L43">
    <cfRule type="expression" priority="12" dxfId="0" stopIfTrue="1">
      <formula>$O$2="CU"</formula>
    </cfRule>
  </conditionalFormatting>
  <conditionalFormatting sqref="L30:L31">
    <cfRule type="expression" priority="11" dxfId="0" stopIfTrue="1">
      <formula>$O$2="CU"</formula>
    </cfRule>
  </conditionalFormatting>
  <conditionalFormatting sqref="K48:K49">
    <cfRule type="expression" priority="10" dxfId="0" stopIfTrue="1">
      <formula>$O$2="CU"</formula>
    </cfRule>
  </conditionalFormatting>
  <conditionalFormatting sqref="J39:J40">
    <cfRule type="expression" priority="9" dxfId="0" stopIfTrue="1">
      <formula>$O$2="CU"</formula>
    </cfRule>
  </conditionalFormatting>
  <conditionalFormatting sqref="J51:J52">
    <cfRule type="expression" priority="8" dxfId="0" stopIfTrue="1">
      <formula>$O$2="CU"</formula>
    </cfRule>
  </conditionalFormatting>
  <conditionalFormatting sqref="J34">
    <cfRule type="expression" priority="7" dxfId="0" stopIfTrue="1">
      <formula>$O$2="CU"</formula>
    </cfRule>
  </conditionalFormatting>
  <conditionalFormatting sqref="J9:J10">
    <cfRule type="expression" priority="6" dxfId="0" stopIfTrue="1">
      <formula>$O$2="CU"</formula>
    </cfRule>
  </conditionalFormatting>
  <conditionalFormatting sqref="J33:J34">
    <cfRule type="expression" priority="5" dxfId="0" stopIfTrue="1">
      <formula>$O$2="CU"</formula>
    </cfRule>
  </conditionalFormatting>
  <conditionalFormatting sqref="L18:L19">
    <cfRule type="expression" priority="4" dxfId="0" stopIfTrue="1">
      <formula>$O$2="CU"</formula>
    </cfRule>
  </conditionalFormatting>
  <conditionalFormatting sqref="L42:L43">
    <cfRule type="expression" priority="3" dxfId="0" stopIfTrue="1">
      <formula>$O$2="CU"</formula>
    </cfRule>
  </conditionalFormatting>
  <conditionalFormatting sqref="L30:L31">
    <cfRule type="expression" priority="2" dxfId="0" stopIfTrue="1">
      <formula>$O$2="CU"</formula>
    </cfRule>
  </conditionalFormatting>
  <conditionalFormatting sqref="L30:L31">
    <cfRule type="expression" priority="1" dxfId="0" stopIfTrue="1">
      <formula>$O$2="CU"</formula>
    </cfRule>
  </conditionalFormatting>
  <printOptions horizontalCentered="1"/>
  <pageMargins left="0.060000000000000005" right="0.10999999999999999" top="0.39000000000000007" bottom="0.51" header="0" footer="0"/>
  <pageSetup horizontalDpi="300" verticalDpi="300" orientation="portrait" paperSize="9" scale="85"/>
  <headerFooter alignWithMargins="0">
    <oddFooter>&amp;LQuadros 2013 - Smash Tour - DFM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29">
    <tabColor indexed="46"/>
  </sheetPr>
  <dimension ref="A2:M146"/>
  <sheetViews>
    <sheetView showGridLines="0" showZeros="0" showOutlineSymbols="0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4.140625" style="136" customWidth="1"/>
    <col min="2" max="2" width="2.8515625" style="174" customWidth="1"/>
    <col min="3" max="3" width="2.8515625" style="137" customWidth="1"/>
    <col min="4" max="4" width="4.28125" style="4" customWidth="1"/>
    <col min="5" max="5" width="6.28125" style="145" customWidth="1"/>
    <col min="6" max="6" width="10.7109375" style="137" customWidth="1"/>
    <col min="7" max="7" width="4.7109375" style="137" customWidth="1"/>
    <col min="8" max="8" width="17.421875" style="143" customWidth="1"/>
    <col min="9" max="9" width="1.421875" style="3" customWidth="1"/>
    <col min="10" max="12" width="17.421875" style="3" customWidth="1"/>
    <col min="13" max="16384" width="9.140625" style="133" customWidth="1"/>
  </cols>
  <sheetData>
    <row r="1" ht="24.75" customHeight="1"/>
    <row r="2" spans="2:12" s="175" customFormat="1" ht="12" customHeight="1">
      <c r="B2"/>
      <c r="C2"/>
      <c r="D2"/>
      <c r="E2"/>
      <c r="F2"/>
      <c r="G2"/>
      <c r="H2"/>
      <c r="I2"/>
      <c r="J2"/>
      <c r="K2"/>
      <c r="L2"/>
    </row>
    <row r="3" spans="2:12" s="175" customFormat="1" ht="12" customHeight="1">
      <c r="B3"/>
      <c r="C3"/>
      <c r="D3"/>
      <c r="E3"/>
      <c r="F3"/>
      <c r="G3"/>
      <c r="H3"/>
      <c r="I3"/>
      <c r="J3"/>
      <c r="K3"/>
      <c r="L3"/>
    </row>
    <row r="4" spans="2:12" s="175" customFormat="1" ht="12" customHeight="1">
      <c r="B4"/>
      <c r="C4"/>
      <c r="D4"/>
      <c r="E4"/>
      <c r="F4"/>
      <c r="G4"/>
      <c r="H4"/>
      <c r="I4"/>
      <c r="J4"/>
      <c r="K4"/>
      <c r="L4"/>
    </row>
    <row r="5" spans="2:12" s="175" customFormat="1" ht="12" customHeight="1">
      <c r="B5"/>
      <c r="C5"/>
      <c r="D5"/>
      <c r="E5"/>
      <c r="F5"/>
      <c r="G5"/>
      <c r="H5"/>
      <c r="I5"/>
      <c r="J5"/>
      <c r="K5" s="20" t="s">
        <v>31</v>
      </c>
      <c r="L5" s="176" t="s">
        <v>60</v>
      </c>
    </row>
    <row r="6" spans="1:12" s="175" customFormat="1" ht="12" customHeight="1">
      <c r="A6" s="136"/>
      <c r="B6"/>
      <c r="C6"/>
      <c r="D6"/>
      <c r="E6"/>
      <c r="F6"/>
      <c r="G6"/>
      <c r="H6"/>
      <c r="I6"/>
      <c r="J6"/>
      <c r="K6" s="20" t="s">
        <v>61</v>
      </c>
      <c r="L6" s="177" t="s">
        <v>56</v>
      </c>
    </row>
    <row r="7" ht="9.75" customHeight="1">
      <c r="I7" s="133"/>
    </row>
    <row r="8" spans="4:12" ht="12.75">
      <c r="D8" s="178" t="s">
        <v>44</v>
      </c>
      <c r="E8" s="179" t="s">
        <v>3</v>
      </c>
      <c r="F8" s="180" t="s">
        <v>4</v>
      </c>
      <c r="G8" s="180" t="s">
        <v>28</v>
      </c>
      <c r="H8" s="180" t="s">
        <v>5</v>
      </c>
      <c r="I8" s="181"/>
      <c r="K8" s="334" t="s">
        <v>62</v>
      </c>
      <c r="L8" s="334"/>
    </row>
    <row r="9" spans="4:10" ht="9.75" customHeight="1">
      <c r="D9" s="182"/>
      <c r="E9" s="183"/>
      <c r="F9" s="184"/>
      <c r="G9" s="184"/>
      <c r="H9" s="184"/>
      <c r="I9" s="181"/>
      <c r="J9" s="185">
        <f>IF(I12=2,E13,IF(I12=3,"-",E10))</f>
      </c>
    </row>
    <row r="10" spans="1:12" ht="9" customHeight="1">
      <c r="A10" s="353"/>
      <c r="B10" s="359"/>
      <c r="C10" s="355">
        <v>1</v>
      </c>
      <c r="D10" s="356">
        <f ca="1">IF(ISERROR(VLOOKUP(CELL("contents",$B10),'InsQP-Pares'!$A$9:$F$999,2,FALSE)),"",VLOOKUP(CELL("contents",$B10),'InsQP-Pares'!$A$9:$F$999,2,FALSE))</f>
      </c>
      <c r="E10" s="186">
        <f ca="1">IF(ISERROR(VLOOKUP(CELL("contents",$B10),'InsQP-Pares'!$A$9:$F$9999,3,FALSE)),"",VLOOKUP(CELL("contents",$B10),'InsQP-Pares'!$A$9:$F$9999,3,FALSE))</f>
      </c>
      <c r="F10" s="187">
        <f ca="1">IF(ISERROR(VLOOKUP(CELL("contents",$B10),'InsQP-Pares'!$A$9:$F$9999,4,FALSE)),"",VLOOKUP(CELL("contents",$B10),'InsQP-Pares'!$A$9:$F$9999,4,FALSE))</f>
      </c>
      <c r="G10" s="187">
        <f ca="1">IF(ISERROR(VLOOKUP(CELL("contents",$B10),'InsQP-Pares'!$A$9:$F$9999,5,FALSE)),"",VLOOKUP(CELL("contents",$B10),'InsQP-Pares'!$A$9:$F$9999,5,FALSE))</f>
      </c>
      <c r="H10" s="188">
        <f ca="1">IF(ISERROR(VLOOKUP(CELL("contents",$B10),'InsQP-Pares'!$A$9:$F$9999,6,FALSE)),"",VLOOKUP(CELL("contents",$B10),'InsQP-Pares'!$A$9:$F$9999,6,FALSE))</f>
      </c>
      <c r="I10" s="189"/>
      <c r="J10" s="185">
        <f>IF(I12=2,E14,IF(I12=3,"-",E11))</f>
      </c>
      <c r="L10" s="11"/>
    </row>
    <row r="11" spans="1:12" ht="9" customHeight="1">
      <c r="A11" s="353"/>
      <c r="B11" s="359"/>
      <c r="C11" s="355"/>
      <c r="D11" s="357"/>
      <c r="E11" s="190">
        <f ca="1">IF(ISERROR(VLOOKUP(CELL("contents",$B10),'InsQP-Pares'!$A$9:$J$9999,7,FALSE)),"",VLOOKUP(CELL("contents",$B10),'InsQP-Pares'!$A$9:$J$9999,7,FALSE))</f>
      </c>
      <c r="F11" s="191">
        <f ca="1">IF(ISERROR(VLOOKUP(CELL("contents",$B10),'InsQP-Pares'!$A$9:$J$9999,8,FALSE)),"",VLOOKUP(CELL("contents",$B10),'InsQP-Pares'!$A$9:$J$9999,8,FALSE))</f>
      </c>
      <c r="G11" s="191">
        <f ca="1">IF(ISERROR(VLOOKUP(CELL("contents",$B10),'InsQP-Pares'!$A$9:$J$9999,9,FALSE)),"",VLOOKUP(CELL("contents",$B10),'InsQP-Pares'!$A$9:$J$9999,9,FALSE))</f>
      </c>
      <c r="H11" s="192">
        <f ca="1">IF(ISERROR(VLOOKUP(CELL("contents",$B10),'InsQP-Pares'!$A$9:$J$9999,10,FALSE)),"",VLOOKUP(CELL("contents",$B10),'InsQP-Pares'!$A$9:$J$9999,10,FALSE))</f>
      </c>
      <c r="I11" s="193"/>
      <c r="J11" s="194">
        <f>IF(I12=0,"",IF(I12=1,H10,IF(I12=3,"FC",H13)))</f>
      </c>
      <c r="K11" s="11"/>
      <c r="L11" s="11"/>
    </row>
    <row r="12" spans="2:12" ht="9" customHeight="1">
      <c r="B12" s="195"/>
      <c r="C12" s="11"/>
      <c r="D12" s="196"/>
      <c r="E12" s="197"/>
      <c r="F12" s="11"/>
      <c r="G12" s="11"/>
      <c r="H12" s="198"/>
      <c r="I12" s="199">
        <v>1</v>
      </c>
      <c r="J12" s="200">
        <f>IF(I12=0,"",IF(I12=1,H11,IF(I12=3,"FC",H14)))</f>
      </c>
      <c r="K12" s="185">
        <f>IF(J14=2,J15,IF(J14=3,"-",J9))</f>
      </c>
      <c r="L12" s="11"/>
    </row>
    <row r="13" spans="1:12" ht="9" customHeight="1">
      <c r="A13" s="353"/>
      <c r="B13" s="354"/>
      <c r="C13" s="358">
        <v>2</v>
      </c>
      <c r="D13" s="356">
        <f ca="1">IF(ISERROR(VLOOKUP(CELL("contents",$B13),'InsQP-Pares'!$A$9:$F$999,2,FALSE)),"",VLOOKUP(CELL("contents",$B13),'InsQP-Pares'!$A$9:$F$999,2,FALSE))</f>
      </c>
      <c r="E13" s="186">
        <f ca="1">IF(ISERROR(VLOOKUP(CELL("contents",$B13),'InsQP-Pares'!$A$9:$F$9999,3,FALSE)),"",VLOOKUP(CELL("contents",$B13),'InsQP-Pares'!$A$9:$F$9999,3,FALSE))</f>
      </c>
      <c r="F13" s="187">
        <f ca="1">IF(ISERROR(VLOOKUP(CELL("contents",$B13),'InsQP-Pares'!$A$9:$F$9999,4,FALSE)),"",VLOOKUP(CELL("contents",$B13),'InsQP-Pares'!$A$9:$F$9999,4,FALSE))</f>
      </c>
      <c r="G13" s="187">
        <f ca="1">IF(ISERROR(VLOOKUP(CELL("contents",$B13),'InsQP-Pares'!$A$9:$F$9999,5,FALSE)),"",VLOOKUP(CELL("contents",$B13),'InsQP-Pares'!$A$9:$F$9999,5,FALSE))</f>
      </c>
      <c r="H13" s="188">
        <f ca="1">IF(ISERROR(VLOOKUP(CELL("contents",$B13),'InsQP-Pares'!$A$9:$F$9999,6,FALSE)),"",VLOOKUP(CELL("contents",$B13),'InsQP-Pares'!$A$9:$F$9999,6,FALSE))</f>
      </c>
      <c r="I13" s="202"/>
      <c r="J13" s="193"/>
      <c r="K13" s="185">
        <f>IF(J14=2,J16,IF(J14=3,"-",J10))</f>
      </c>
      <c r="L13" s="11"/>
    </row>
    <row r="14" spans="1:12" ht="9" customHeight="1">
      <c r="A14" s="353"/>
      <c r="B14" s="354"/>
      <c r="C14" s="358"/>
      <c r="D14" s="357"/>
      <c r="E14" s="190">
        <f ca="1">IF(ISERROR(VLOOKUP(CELL("contents",$B13),'InsQP-Pares'!$A$9:$J$9999,7,FALSE)),"",VLOOKUP(CELL("contents",$B13),'InsQP-Pares'!$A$9:$J$9999,7,FALSE))</f>
      </c>
      <c r="F14" s="191">
        <f ca="1">IF(ISERROR(VLOOKUP(CELL("contents",$B13),'InsQP-Pares'!$A$9:$J$9999,8,FALSE)),"",VLOOKUP(CELL("contents",$B13),'InsQP-Pares'!$A$9:$J$9999,8,FALSE))</f>
      </c>
      <c r="G14" s="191">
        <f ca="1">IF(ISERROR(VLOOKUP(CELL("contents",$B13),'InsQP-Pares'!$A$9:$J$9999,9,FALSE)),"",VLOOKUP(CELL("contents",$B13),'InsQP-Pares'!$A$9:$J$9999,9,FALSE))</f>
      </c>
      <c r="H14" s="192">
        <f ca="1">IF(ISERROR(VLOOKUP(CELL("contents",$B13),'InsQP-Pares'!$A$9:$J$9999,10,FALSE)),"",VLOOKUP(CELL("contents",$B13),'InsQP-Pares'!$A$9:$J$9999,10,FALSE))</f>
      </c>
      <c r="I14" s="203"/>
      <c r="J14" s="199"/>
      <c r="K14" s="194">
        <f>IF(J14=0,"",IF(J14=1,J11,IF(J14=3,"FC",J17)))</f>
      </c>
      <c r="L14" s="11"/>
    </row>
    <row r="15" spans="2:12" ht="9" customHeight="1">
      <c r="B15" s="195"/>
      <c r="C15" s="11"/>
      <c r="D15" s="196"/>
      <c r="E15" s="197"/>
      <c r="F15" s="11"/>
      <c r="G15" s="11"/>
      <c r="H15" s="11"/>
      <c r="I15" s="11"/>
      <c r="J15" s="204">
        <f>IF(I18=2,E19,IF(I18=3,"-",E16))</f>
      </c>
      <c r="K15" s="200">
        <f>IF(J14=0,"",IF(J14=1,J12,IF(J14=3,"FC",J18)))</f>
      </c>
      <c r="L15" s="11"/>
    </row>
    <row r="16" spans="1:12" ht="9" customHeight="1">
      <c r="A16" s="353"/>
      <c r="B16" s="354"/>
      <c r="C16" s="358">
        <v>3</v>
      </c>
      <c r="D16" s="356">
        <f ca="1">IF(ISERROR(VLOOKUP(CELL("contents",$B16),'InsQP-Pares'!$A$9:$F$999,2,FALSE)),"",VLOOKUP(CELL("contents",$B16),'InsQP-Pares'!$A$9:$F$999,2,FALSE))</f>
      </c>
      <c r="E16" s="186">
        <f ca="1">IF(ISERROR(VLOOKUP(CELL("contents",$B16),'InsQP-Pares'!$A$9:$F$9999,3,FALSE)),"",VLOOKUP(CELL("contents",$B16),'InsQP-Pares'!$A$9:$F$9999,3,FALSE))</f>
      </c>
      <c r="F16" s="187">
        <f ca="1">IF(ISERROR(VLOOKUP(CELL("contents",$B16),'InsQP-Pares'!$A$9:$F$9999,4,FALSE)),"",VLOOKUP(CELL("contents",$B16),'InsQP-Pares'!$A$9:$F$9999,4,FALSE))</f>
      </c>
      <c r="G16" s="187">
        <f ca="1">IF(ISERROR(VLOOKUP(CELL("contents",$B16),'InsQP-Pares'!$A$9:$F$9999,5,FALSE)),"",VLOOKUP(CELL("contents",$B16),'InsQP-Pares'!$A$9:$F$9999,5,FALSE))</f>
      </c>
      <c r="H16" s="188">
        <f ca="1">IF(ISERROR(VLOOKUP(CELL("contents",$B16),'InsQP-Pares'!$A$9:$F$9999,6,FALSE)),"",VLOOKUP(CELL("contents",$B16),'InsQP-Pares'!$A$9:$F$9999,6,FALSE))</f>
      </c>
      <c r="I16" s="189"/>
      <c r="J16" s="204">
        <f>IF(I18=2,E20,IF(I18=3,"-",E17))</f>
      </c>
      <c r="K16" s="201"/>
      <c r="L16" s="203"/>
    </row>
    <row r="17" spans="1:12" ht="9" customHeight="1">
      <c r="A17" s="353"/>
      <c r="B17" s="354"/>
      <c r="C17" s="358"/>
      <c r="D17" s="357"/>
      <c r="E17" s="190">
        <f ca="1">IF(ISERROR(VLOOKUP(CELL("contents",$B16),'InsQP-Pares'!$A$9:$J$9999,7,FALSE)),"",VLOOKUP(CELL("contents",$B16),'InsQP-Pares'!$A$9:$J$9999,7,FALSE))</f>
      </c>
      <c r="F17" s="191">
        <f ca="1">IF(ISERROR(VLOOKUP(CELL("contents",$B16),'InsQP-Pares'!$A$9:$J$9999,8,FALSE)),"",VLOOKUP(CELL("contents",$B16),'InsQP-Pares'!$A$9:$J$9999,8,FALSE))</f>
      </c>
      <c r="G17" s="191">
        <f ca="1">IF(ISERROR(VLOOKUP(CELL("contents",$B16),'InsQP-Pares'!$A$9:$J$9999,9,FALSE)),"",VLOOKUP(CELL("contents",$B16),'InsQP-Pares'!$A$9:$J$9999,9,FALSE))</f>
      </c>
      <c r="H17" s="192">
        <f ca="1">IF(ISERROR(VLOOKUP(CELL("contents",$B16),'InsQP-Pares'!$A$9:$J$9999,10,FALSE)),"",VLOOKUP(CELL("contents",$B16),'InsQP-Pares'!$A$9:$J$9999,10,FALSE))</f>
      </c>
      <c r="I17" s="193"/>
      <c r="J17" s="205">
        <f>IF(I18=0,"",IF(I18=1,H16,IF(I18=3,"FC",H19)))</f>
      </c>
      <c r="K17" s="201"/>
      <c r="L17" s="203"/>
    </row>
    <row r="18" spans="2:12" ht="9" customHeight="1">
      <c r="B18" s="195"/>
      <c r="C18" s="11"/>
      <c r="D18" s="196"/>
      <c r="E18" s="197"/>
      <c r="F18" s="11"/>
      <c r="G18" s="11"/>
      <c r="H18" s="198"/>
      <c r="I18" s="199"/>
      <c r="J18" s="200">
        <f>IF(I18=0,"",IF(I18=1,H17,IF(I18=3,"FC",H20)))</f>
      </c>
      <c r="K18" s="201"/>
      <c r="L18" s="206">
        <f>IF(K21=2,K24,IF(K21=3,"-",K12))</f>
      </c>
    </row>
    <row r="19" spans="1:12" ht="9" customHeight="1">
      <c r="A19" s="353"/>
      <c r="B19" s="354"/>
      <c r="C19" s="358">
        <v>4</v>
      </c>
      <c r="D19" s="356">
        <f ca="1">IF(ISERROR(VLOOKUP(CELL("contents",$B19),'InsQP-Pares'!$A$9:$F$999,2,FALSE)),"",VLOOKUP(CELL("contents",$B19),'InsQP-Pares'!$A$9:$F$999,2,FALSE))</f>
      </c>
      <c r="E19" s="186">
        <f ca="1">IF(ISERROR(VLOOKUP(CELL("contents",$B19),'InsQP-Pares'!$A$9:$F$9999,3,FALSE)),"",VLOOKUP(CELL("contents",$B19),'InsQP-Pares'!$A$9:$F$9999,3,FALSE))</f>
      </c>
      <c r="F19" s="187">
        <f ca="1">IF(ISERROR(VLOOKUP(CELL("contents",$B19),'InsQP-Pares'!$A$9:$F$9999,4,FALSE)),"",VLOOKUP(CELL("contents",$B19),'InsQP-Pares'!$A$9:$F$9999,4,FALSE))</f>
      </c>
      <c r="G19" s="187">
        <f ca="1">IF(ISERROR(VLOOKUP(CELL("contents",$B19),'InsQP-Pares'!$A$9:$F$9999,5,FALSE)),"",VLOOKUP(CELL("contents",$B19),'InsQP-Pares'!$A$9:$F$9999,5,FALSE))</f>
      </c>
      <c r="H19" s="188">
        <f ca="1">IF(ISERROR(VLOOKUP(CELL("contents",$B19),'InsQP-Pares'!$A$9:$F$9999,6,FALSE)),"",VLOOKUP(CELL("contents",$B19),'InsQP-Pares'!$A$9:$F$9999,6,FALSE))</f>
      </c>
      <c r="I19" s="202"/>
      <c r="J19" s="11"/>
      <c r="K19" s="201"/>
      <c r="L19" s="207">
        <f>IF(K21=2,K25,IF(K21=3,"-",K13))</f>
      </c>
    </row>
    <row r="20" spans="1:12" ht="9" customHeight="1">
      <c r="A20" s="353"/>
      <c r="B20" s="354"/>
      <c r="C20" s="358"/>
      <c r="D20" s="357"/>
      <c r="E20" s="190">
        <f ca="1">IF(ISERROR(VLOOKUP(CELL("contents",$B19),'InsQP-Pares'!$A$9:$J$9999,7,FALSE)),"",VLOOKUP(CELL("contents",$B19),'InsQP-Pares'!$A$9:$J$9999,7,FALSE))</f>
      </c>
      <c r="F20" s="191">
        <f ca="1">IF(ISERROR(VLOOKUP(CELL("contents",$B19),'InsQP-Pares'!$A$9:$J$9999,8,FALSE)),"",VLOOKUP(CELL("contents",$B19),'InsQP-Pares'!$A$9:$J$9999,8,FALSE))</f>
      </c>
      <c r="G20" s="191">
        <f ca="1">IF(ISERROR(VLOOKUP(CELL("contents",$B19),'InsQP-Pares'!$A$9:$J$9999,9,FALSE)),"",VLOOKUP(CELL("contents",$B19),'InsQP-Pares'!$A$9:$J$9999,9,FALSE))</f>
      </c>
      <c r="H20" s="192">
        <f ca="1">IF(ISERROR(VLOOKUP(CELL("contents",$B19),'InsQP-Pares'!$A$9:$J$9999,10,FALSE)),"",VLOOKUP(CELL("contents",$B19),'InsQP-Pares'!$A$9:$J$9999,10,FALSE))</f>
      </c>
      <c r="I20" s="203"/>
      <c r="J20" s="11"/>
      <c r="K20" s="208"/>
      <c r="L20" s="200">
        <f>IF(K21=0,"",IF(K21=1,K14,IF(K21=3,"FC",K26)))</f>
      </c>
    </row>
    <row r="21" spans="1:12" s="137" customFormat="1" ht="9" customHeight="1">
      <c r="A21" s="209"/>
      <c r="B21" s="210"/>
      <c r="C21" s="11"/>
      <c r="D21" s="196"/>
      <c r="E21" s="197"/>
      <c r="F21" s="11"/>
      <c r="G21" s="11"/>
      <c r="H21" s="11"/>
      <c r="I21" s="11"/>
      <c r="J21" s="185">
        <f>IF(I24=2,E25,IF(I24=3,"-",E22))</f>
      </c>
      <c r="K21" s="199"/>
      <c r="L21" s="200">
        <f>IF(K21=0,"",IF(K21=1,K15,IF(K21=3,"FC",K27)))</f>
      </c>
    </row>
    <row r="22" spans="1:12" s="137" customFormat="1" ht="9" customHeight="1">
      <c r="A22" s="353"/>
      <c r="B22" s="354"/>
      <c r="C22" s="358">
        <v>5</v>
      </c>
      <c r="D22" s="356">
        <f ca="1">IF(ISERROR(VLOOKUP(CELL("contents",$B22),'InsQP-Pares'!$A$9:$F$999,2,FALSE)),"",VLOOKUP(CELL("contents",$B22),'InsQP-Pares'!$A$9:$F$999,2,FALSE))</f>
      </c>
      <c r="E22" s="186">
        <f ca="1">IF(ISERROR(VLOOKUP(CELL("contents",$B22),'InsQP-Pares'!$A$9:$F$9999,3,FALSE)),"",VLOOKUP(CELL("contents",$B22),'InsQP-Pares'!$A$9:$F$9999,3,FALSE))</f>
      </c>
      <c r="F22" s="187">
        <f ca="1">IF(ISERROR(VLOOKUP(CELL("contents",$B22),'InsQP-Pares'!$A$9:$F$9999,4,FALSE)),"",VLOOKUP(CELL("contents",$B22),'InsQP-Pares'!$A$9:$F$9999,4,FALSE))</f>
      </c>
      <c r="G22" s="187">
        <f ca="1">IF(ISERROR(VLOOKUP(CELL("contents",$B22),'InsQP-Pares'!$A$9:$F$9999,5,FALSE)),"",VLOOKUP(CELL("contents",$B22),'InsQP-Pares'!$A$9:$F$9999,5,FALSE))</f>
      </c>
      <c r="H22" s="188">
        <f ca="1">IF(ISERROR(VLOOKUP(CELL("contents",$B22),'InsQP-Pares'!$A$9:$F$9999,6,FALSE)),"",VLOOKUP(CELL("contents",$B22),'InsQP-Pares'!$A$9:$F$9999,6,FALSE))</f>
      </c>
      <c r="I22" s="189"/>
      <c r="J22" s="185">
        <f>IF(I24=2,E26,IF(I24=3,"-",E23))</f>
      </c>
      <c r="K22" s="208"/>
      <c r="L22" s="211"/>
    </row>
    <row r="23" spans="1:12" s="137" customFormat="1" ht="9" customHeight="1">
      <c r="A23" s="353"/>
      <c r="B23" s="354"/>
      <c r="C23" s="358"/>
      <c r="D23" s="357"/>
      <c r="E23" s="190">
        <f ca="1">IF(ISERROR(VLOOKUP(CELL("contents",$B22),'InsQP-Pares'!$A$9:$J$9999,7,FALSE)),"",VLOOKUP(CELL("contents",$B22),'InsQP-Pares'!$A$9:$J$9999,7,FALSE))</f>
      </c>
      <c r="F23" s="191">
        <f ca="1">IF(ISERROR(VLOOKUP(CELL("contents",$B22),'InsQP-Pares'!$A$9:$J$9999,8,FALSE)),"",VLOOKUP(CELL("contents",$B22),'InsQP-Pares'!$A$9:$J$9999,8,FALSE))</f>
      </c>
      <c r="G23" s="191">
        <f ca="1">IF(ISERROR(VLOOKUP(CELL("contents",$B22),'InsQP-Pares'!$A$9:$J$9999,9,FALSE)),"",VLOOKUP(CELL("contents",$B22),'InsQP-Pares'!$A$9:$J$9999,9,FALSE))</f>
      </c>
      <c r="H23" s="192">
        <f ca="1">IF(ISERROR(VLOOKUP(CELL("contents",$B22),'InsQP-Pares'!$A$9:$J$9999,10,FALSE)),"",VLOOKUP(CELL("contents",$B22),'InsQP-Pares'!$A$9:$J$9999,10,FALSE))</f>
      </c>
      <c r="I23" s="193"/>
      <c r="J23" s="194">
        <f>IF(I24=0,"",IF(I24=1,H22,IF(I24=3,"FC",H25)))</f>
      </c>
      <c r="K23" s="201"/>
      <c r="L23" s="212"/>
    </row>
    <row r="24" spans="1:12" s="137" customFormat="1" ht="9" customHeight="1">
      <c r="A24" s="136"/>
      <c r="B24" s="195"/>
      <c r="C24" s="11"/>
      <c r="D24" s="196"/>
      <c r="E24" s="197"/>
      <c r="F24" s="11"/>
      <c r="G24" s="11"/>
      <c r="H24" s="198"/>
      <c r="I24" s="199"/>
      <c r="J24" s="200">
        <f>IF(I24=0,"",IF(I24=1,H23,IF(I24=3,"FC",H26)))</f>
      </c>
      <c r="K24" s="213">
        <f>IF(J26=2,J27,IF(J26=3,"-",J21))</f>
      </c>
      <c r="L24" s="212"/>
    </row>
    <row r="25" spans="1:12" s="137" customFormat="1" ht="9" customHeight="1">
      <c r="A25" s="353"/>
      <c r="B25" s="354"/>
      <c r="C25" s="358">
        <v>6</v>
      </c>
      <c r="D25" s="356">
        <f ca="1">IF(ISERROR(VLOOKUP(CELL("contents",$B25),'InsQP-Pares'!$A$9:$F$999,2,FALSE)),"",VLOOKUP(CELL("contents",$B25),'InsQP-Pares'!$A$9:$F$999,2,FALSE))</f>
      </c>
      <c r="E25" s="186">
        <f ca="1">IF(ISERROR(VLOOKUP(CELL("contents",$B25),'InsQP-Pares'!$A$9:$F$9999,3,FALSE)),"",VLOOKUP(CELL("contents",$B25),'InsQP-Pares'!$A$9:$F$9999,3,FALSE))</f>
      </c>
      <c r="F25" s="187">
        <f ca="1">IF(ISERROR(VLOOKUP(CELL("contents",$B25),'InsQP-Pares'!$A$9:$F$9999,4,FALSE)),"",VLOOKUP(CELL("contents",$B25),'InsQP-Pares'!$A$9:$F$9999,4,FALSE))</f>
      </c>
      <c r="G25" s="187">
        <f ca="1">IF(ISERROR(VLOOKUP(CELL("contents",$B25),'InsQP-Pares'!$A$9:$F$9999,5,FALSE)),"",VLOOKUP(CELL("contents",$B25),'InsQP-Pares'!$A$9:$F$9999,5,FALSE))</f>
      </c>
      <c r="H25" s="188">
        <f ca="1">IF(ISERROR(VLOOKUP(CELL("contents",$B25),'InsQP-Pares'!$A$9:$F$9999,6,FALSE)),"",VLOOKUP(CELL("contents",$B25),'InsQP-Pares'!$A$9:$F$9999,6,FALSE))</f>
      </c>
      <c r="I25" s="202"/>
      <c r="J25" s="193"/>
      <c r="K25" s="213">
        <f>IF(J26=2,J28,IF(J26=3,"-",J22))</f>
      </c>
      <c r="L25" s="212"/>
    </row>
    <row r="26" spans="1:12" s="137" customFormat="1" ht="9" customHeight="1">
      <c r="A26" s="353"/>
      <c r="B26" s="354"/>
      <c r="C26" s="358"/>
      <c r="D26" s="357"/>
      <c r="E26" s="190">
        <f ca="1">IF(ISERROR(VLOOKUP(CELL("contents",$B25),'InsQP-Pares'!$A$9:$J$9999,7,FALSE)),"",VLOOKUP(CELL("contents",$B25),'InsQP-Pares'!$A$9:$J$9999,7,FALSE))</f>
      </c>
      <c r="F26" s="191">
        <f ca="1">IF(ISERROR(VLOOKUP(CELL("contents",$B25),'InsQP-Pares'!$A$9:$J$9999,8,FALSE)),"",VLOOKUP(CELL("contents",$B25),'InsQP-Pares'!$A$9:$J$9999,8,FALSE))</f>
      </c>
      <c r="G26" s="191">
        <f ca="1">IF(ISERROR(VLOOKUP(CELL("contents",$B25),'InsQP-Pares'!$A$9:$J$9999,9,FALSE)),"",VLOOKUP(CELL("contents",$B25),'InsQP-Pares'!$A$9:$J$9999,9,FALSE))</f>
      </c>
      <c r="H26" s="192">
        <f ca="1">IF(ISERROR(VLOOKUP(CELL("contents",$B25),'InsQP-Pares'!$A$9:$J$9999,10,FALSE)),"",VLOOKUP(CELL("contents",$B25),'InsQP-Pares'!$A$9:$J$9999,10,FALSE))</f>
      </c>
      <c r="I26" s="203"/>
      <c r="J26" s="199"/>
      <c r="K26" s="205">
        <f>IF(J26=0,"",IF(J26=1,J23,IF(J26=3,"FC",J29)))</f>
      </c>
      <c r="L26" s="212"/>
    </row>
    <row r="27" spans="1:12" s="137" customFormat="1" ht="9" customHeight="1">
      <c r="A27" s="136"/>
      <c r="B27" s="195"/>
      <c r="C27" s="11"/>
      <c r="D27" s="196"/>
      <c r="E27" s="197"/>
      <c r="F27" s="11"/>
      <c r="G27" s="11"/>
      <c r="H27" s="11"/>
      <c r="I27" s="11"/>
      <c r="J27" s="204">
        <f>IF(I30=2,E31,IF(I30=3,"-",E28))</f>
      </c>
      <c r="K27" s="200">
        <f>IF(J26=0,"",IF(J26=1,J24,IF(J26=3,"FC",J30)))</f>
      </c>
      <c r="L27" s="201"/>
    </row>
    <row r="28" spans="1:12" s="137" customFormat="1" ht="9" customHeight="1">
      <c r="A28" s="353"/>
      <c r="B28" s="354"/>
      <c r="C28" s="358">
        <v>7</v>
      </c>
      <c r="D28" s="356">
        <f ca="1">IF(ISERROR(VLOOKUP(CELL("contents",$B28),'InsQP-Pares'!$A$9:$F$999,2,FALSE)),"",VLOOKUP(CELL("contents",$B28),'InsQP-Pares'!$A$9:$F$999,2,FALSE))</f>
      </c>
      <c r="E28" s="186">
        <f ca="1">IF(ISERROR(VLOOKUP(CELL("contents",$B28),'InsQP-Pares'!$A$9:$F$9999,3,FALSE)),"",VLOOKUP(CELL("contents",$B28),'InsQP-Pares'!$A$9:$F$9999,3,FALSE))</f>
      </c>
      <c r="F28" s="187">
        <f ca="1">IF(ISERROR(VLOOKUP(CELL("contents",$B28),'InsQP-Pares'!$A$9:$F$9999,4,FALSE)),"",VLOOKUP(CELL("contents",$B28),'InsQP-Pares'!$A$9:$F$9999,4,FALSE))</f>
      </c>
      <c r="G28" s="187">
        <f ca="1">IF(ISERROR(VLOOKUP(CELL("contents",$B28),'InsQP-Pares'!$A$9:$F$9999,5,FALSE)),"",VLOOKUP(CELL("contents",$B28),'InsQP-Pares'!$A$9:$F$9999,5,FALSE))</f>
      </c>
      <c r="H28" s="188">
        <f ca="1">IF(ISERROR(VLOOKUP(CELL("contents",$B28),'InsQP-Pares'!$A$9:$F$9999,6,FALSE)),"",VLOOKUP(CELL("contents",$B28),'InsQP-Pares'!$A$9:$F$9999,6,FALSE))</f>
      </c>
      <c r="I28" s="189"/>
      <c r="J28" s="204">
        <f>IF(I30=2,E32,IF(I30=3,"-",E29))</f>
      </c>
      <c r="K28" s="214"/>
      <c r="L28" s="201"/>
    </row>
    <row r="29" spans="1:12" s="137" customFormat="1" ht="9" customHeight="1">
      <c r="A29" s="353"/>
      <c r="B29" s="354"/>
      <c r="C29" s="358"/>
      <c r="D29" s="357"/>
      <c r="E29" s="190">
        <f ca="1">IF(ISERROR(VLOOKUP(CELL("contents",$B28),'InsQP-Pares'!$A$9:$J$9999,7,FALSE)),"",VLOOKUP(CELL("contents",$B28),'InsQP-Pares'!$A$9:$J$9999,7,FALSE))</f>
      </c>
      <c r="F29" s="191">
        <f ca="1">IF(ISERROR(VLOOKUP(CELL("contents",$B28),'InsQP-Pares'!$A$9:$J$9999,8,FALSE)),"",VLOOKUP(CELL("contents",$B28),'InsQP-Pares'!$A$9:$J$9999,8,FALSE))</f>
      </c>
      <c r="G29" s="191">
        <f ca="1">IF(ISERROR(VLOOKUP(CELL("contents",$B28),'InsQP-Pares'!$A$9:$J$9999,9,FALSE)),"",VLOOKUP(CELL("contents",$B28),'InsQP-Pares'!$A$9:$J$9999,9,FALSE))</f>
      </c>
      <c r="H29" s="192">
        <f ca="1">IF(ISERROR(VLOOKUP(CELL("contents",$B28),'InsQP-Pares'!$A$9:$J$9999,10,FALSE)),"",VLOOKUP(CELL("contents",$B28),'InsQP-Pares'!$A$9:$J$9999,10,FALSE))</f>
      </c>
      <c r="I29" s="193"/>
      <c r="J29" s="205">
        <f>IF(I30=0,"",IF(I30=1,H28,IF(I30=3,"FC",H31)))</f>
      </c>
      <c r="K29" s="203"/>
      <c r="L29" s="201"/>
    </row>
    <row r="30" spans="1:12" s="137" customFormat="1" ht="9" customHeight="1">
      <c r="A30" s="136"/>
      <c r="B30" s="195"/>
      <c r="C30" s="11"/>
      <c r="D30" s="196"/>
      <c r="E30" s="197"/>
      <c r="F30" s="11"/>
      <c r="G30" s="11"/>
      <c r="H30" s="198"/>
      <c r="I30" s="199"/>
      <c r="J30" s="200">
        <f>IF(I30=0,"",IF(I30=1,H29,IF(I30=3,"FC",H32)))</f>
      </c>
      <c r="K30" s="203"/>
      <c r="L30" s="204">
        <f>IF(K33=2,L42,IF(K33=3,"-",L18))</f>
      </c>
    </row>
    <row r="31" spans="1:12" s="137" customFormat="1" ht="9" customHeight="1">
      <c r="A31" s="353"/>
      <c r="B31" s="354"/>
      <c r="C31" s="355">
        <v>8</v>
      </c>
      <c r="D31" s="356">
        <f ca="1">IF(ISERROR(VLOOKUP(CELL("contents",$B31),'InsQP-Pares'!$A$9:$F$999,2,FALSE)),"",VLOOKUP(CELL("contents",$B31),'InsQP-Pares'!$A$9:$F$999,2,FALSE))</f>
      </c>
      <c r="E31" s="186">
        <f ca="1">IF(ISERROR(VLOOKUP(CELL("contents",$B31),'InsQP-Pares'!$A$9:$F$9999,3,FALSE)),"",VLOOKUP(CELL("contents",$B31),'InsQP-Pares'!$A$9:$F$9999,3,FALSE))</f>
      </c>
      <c r="F31" s="187">
        <f ca="1">IF(ISERROR(VLOOKUP(CELL("contents",$B31),'InsQP-Pares'!$A$9:$F$9999,4,FALSE)),"",VLOOKUP(CELL("contents",$B31),'InsQP-Pares'!$A$9:$F$9999,4,FALSE))</f>
      </c>
      <c r="G31" s="187">
        <f ca="1">IF(ISERROR(VLOOKUP(CELL("contents",$B31),'InsQP-Pares'!$A$9:$F$9999,5,FALSE)),"",VLOOKUP(CELL("contents",$B31),'InsQP-Pares'!$A$9:$F$9999,5,FALSE))</f>
      </c>
      <c r="H31" s="188">
        <f ca="1">IF(ISERROR(VLOOKUP(CELL("contents",$B31),'InsQP-Pares'!$A$9:$F$9999,6,FALSE)),"",VLOOKUP(CELL("contents",$B31),'InsQP-Pares'!$A$9:$F$9999,6,FALSE))</f>
      </c>
      <c r="I31" s="202"/>
      <c r="J31" s="11"/>
      <c r="K31" s="11"/>
      <c r="L31" s="215">
        <f>IF(K33=2,L43,IF(K33=3,"-",L19))</f>
      </c>
    </row>
    <row r="32" spans="1:12" s="137" customFormat="1" ht="9" customHeight="1">
      <c r="A32" s="353"/>
      <c r="B32" s="354"/>
      <c r="C32" s="355"/>
      <c r="D32" s="357"/>
      <c r="E32" s="190">
        <f ca="1">IF(ISERROR(VLOOKUP(CELL("contents",$B31),'InsQP-Pares'!$A$9:$J$9999,7,FALSE)),"",VLOOKUP(CELL("contents",$B31),'InsQP-Pares'!$A$9:$J$9999,7,FALSE))</f>
      </c>
      <c r="F32" s="191">
        <f ca="1">IF(ISERROR(VLOOKUP(CELL("contents",$B31),'InsQP-Pares'!$A$9:$J$9999,8,FALSE)),"",VLOOKUP(CELL("contents",$B31),'InsQP-Pares'!$A$9:$J$9999,8,FALSE))</f>
      </c>
      <c r="G32" s="191">
        <f ca="1">IF(ISERROR(VLOOKUP(CELL("contents",$B31),'InsQP-Pares'!$A$9:$J$9999,9,FALSE)),"",VLOOKUP(CELL("contents",$B31),'InsQP-Pares'!$A$9:$J$9999,9,FALSE))</f>
      </c>
      <c r="H32" s="192">
        <f ca="1">IF(ISERROR(VLOOKUP(CELL("contents",$B31),'InsQP-Pares'!$A$9:$J$9999,10,FALSE)),"",VLOOKUP(CELL("contents",$B31),'InsQP-Pares'!$A$9:$J$9999,10,FALSE))</f>
      </c>
      <c r="I32" s="203"/>
      <c r="J32" s="11"/>
      <c r="K32" s="11"/>
      <c r="L32" s="216">
        <f>IF(K33=0,"",IF(K33=1,L20,IF(K33=3,"FC",L44)))</f>
      </c>
    </row>
    <row r="33" spans="2:12" s="137" customFormat="1" ht="9" customHeight="1">
      <c r="B33" s="217"/>
      <c r="C33" s="11"/>
      <c r="D33" s="196"/>
      <c r="E33" s="197"/>
      <c r="F33" s="11"/>
      <c r="G33" s="11"/>
      <c r="H33" s="11"/>
      <c r="I33" s="11"/>
      <c r="J33" s="185">
        <f>IF(I36=2,E37,IF(I36=3,"-",E34))</f>
      </c>
      <c r="K33" s="218"/>
      <c r="L33" s="219">
        <f>IF(K33=0,"",IF(K33=1,L21,IF(K33=3,"FC",L45)))</f>
      </c>
    </row>
    <row r="34" spans="1:12" s="137" customFormat="1" ht="9" customHeight="1">
      <c r="A34" s="353"/>
      <c r="B34" s="354"/>
      <c r="C34" s="355">
        <v>9</v>
      </c>
      <c r="D34" s="356">
        <f ca="1">IF(ISERROR(VLOOKUP(CELL("contents",$B34),'InsQP-Pares'!$A$9:$F$999,2,FALSE)),"",VLOOKUP(CELL("contents",$B34),'InsQP-Pares'!$A$9:$F$999,2,FALSE))</f>
      </c>
      <c r="E34" s="186">
        <f ca="1">IF(ISERROR(VLOOKUP(CELL("contents",$B34),'InsQP-Pares'!$A$9:$F$9999,3,FALSE)),"",VLOOKUP(CELL("contents",$B34),'InsQP-Pares'!$A$9:$F$9999,3,FALSE))</f>
      </c>
      <c r="F34" s="187">
        <f ca="1">IF(ISERROR(VLOOKUP(CELL("contents",$B34),'InsQP-Pares'!$A$9:$F$9999,4,FALSE)),"",VLOOKUP(CELL("contents",$B34),'InsQP-Pares'!$A$9:$F$9999,4,FALSE))</f>
      </c>
      <c r="G34" s="187">
        <f ca="1">IF(ISERROR(VLOOKUP(CELL("contents",$B34),'InsQP-Pares'!$A$9:$F$9999,5,FALSE)),"",VLOOKUP(CELL("contents",$B34),'InsQP-Pares'!$A$9:$F$9999,5,FALSE))</f>
      </c>
      <c r="H34" s="188">
        <f ca="1">IF(ISERROR(VLOOKUP(CELL("contents",$B34),'InsQP-Pares'!$A$9:$F$9999,6,FALSE)),"",VLOOKUP(CELL("contents",$B34),'InsQP-Pares'!$A$9:$F$9999,6,FALSE))</f>
      </c>
      <c r="I34" s="189"/>
      <c r="J34" s="185">
        <f>IF(I36=2,E38,IF(I36=3,"-",E35))</f>
      </c>
      <c r="K34" s="3"/>
      <c r="L34" s="201"/>
    </row>
    <row r="35" spans="1:12" s="137" customFormat="1" ht="9" customHeight="1">
      <c r="A35" s="353"/>
      <c r="B35" s="354"/>
      <c r="C35" s="355"/>
      <c r="D35" s="357"/>
      <c r="E35" s="190">
        <f ca="1">IF(ISERROR(VLOOKUP(CELL("contents",$B34),'InsQP-Pares'!$A$9:$J$9999,7,FALSE)),"",VLOOKUP(CELL("contents",$B34),'InsQP-Pares'!$A$9:$J$9999,7,FALSE))</f>
      </c>
      <c r="F35" s="191">
        <f ca="1">IF(ISERROR(VLOOKUP(CELL("contents",$B34),'InsQP-Pares'!$A$9:$J$9999,8,FALSE)),"",VLOOKUP(CELL("contents",$B34),'InsQP-Pares'!$A$9:$J$9999,8,FALSE))</f>
      </c>
      <c r="G35" s="191">
        <f ca="1">IF(ISERROR(VLOOKUP(CELL("contents",$B34),'InsQP-Pares'!$A$9:$J$9999,9,FALSE)),"",VLOOKUP(CELL("contents",$B34),'InsQP-Pares'!$A$9:$J$9999,9,FALSE))</f>
      </c>
      <c r="H35" s="192">
        <f ca="1">IF(ISERROR(VLOOKUP(CELL("contents",$B34),'InsQP-Pares'!$A$9:$J$9999,10,FALSE)),"",VLOOKUP(CELL("contents",$B34),'InsQP-Pares'!$A$9:$J$9999,10,FALSE))</f>
      </c>
      <c r="I35" s="193"/>
      <c r="J35" s="194">
        <f>IF(I36=0,"",IF(I36=1,H34,IF(I36=3,"FC",H37)))</f>
      </c>
      <c r="K35" s="11"/>
      <c r="L35" s="201"/>
    </row>
    <row r="36" spans="1:12" s="137" customFormat="1" ht="9" customHeight="1">
      <c r="A36" s="136"/>
      <c r="B36" s="195"/>
      <c r="C36" s="11"/>
      <c r="D36" s="196"/>
      <c r="E36" s="197"/>
      <c r="F36" s="11"/>
      <c r="G36" s="11"/>
      <c r="H36" s="198"/>
      <c r="I36" s="199"/>
      <c r="J36" s="200">
        <f>IF(I36=0,"",IF(I36=1,H35,IF(I36=3,"FC",H38)))</f>
      </c>
      <c r="K36" s="185">
        <f>IF(J38=2,J39,IF(J38=3,"-",J33))</f>
      </c>
      <c r="L36" s="201"/>
    </row>
    <row r="37" spans="1:12" s="137" customFormat="1" ht="9" customHeight="1">
      <c r="A37" s="353"/>
      <c r="B37" s="354"/>
      <c r="C37" s="358">
        <v>10</v>
      </c>
      <c r="D37" s="356">
        <f ca="1">IF(ISERROR(VLOOKUP(CELL("contents",$B37),'InsQP-Pares'!$A$9:$F$999,2,FALSE)),"",VLOOKUP(CELL("contents",$B37),'InsQP-Pares'!$A$9:$F$999,2,FALSE))</f>
      </c>
      <c r="E37" s="186">
        <f ca="1">IF(ISERROR(VLOOKUP(CELL("contents",$B37),'InsQP-Pares'!$A$9:$F$9999,3,FALSE)),"",VLOOKUP(CELL("contents",$B37),'InsQP-Pares'!$A$9:$F$9999,3,FALSE))</f>
      </c>
      <c r="F37" s="187">
        <f ca="1">IF(ISERROR(VLOOKUP(CELL("contents",$B37),'InsQP-Pares'!$A$9:$F$9999,4,FALSE)),"",VLOOKUP(CELL("contents",$B37),'InsQP-Pares'!$A$9:$F$9999,4,FALSE))</f>
      </c>
      <c r="G37" s="187">
        <f ca="1">IF(ISERROR(VLOOKUP(CELL("contents",$B37),'InsQP-Pares'!$A$9:$F$9999,5,FALSE)),"",VLOOKUP(CELL("contents",$B37),'InsQP-Pares'!$A$9:$F$9999,5,FALSE))</f>
      </c>
      <c r="H37" s="188">
        <f ca="1">IF(ISERROR(VLOOKUP(CELL("contents",$B37),'InsQP-Pares'!$A$9:$F$9999,6,FALSE)),"",VLOOKUP(CELL("contents",$B37),'InsQP-Pares'!$A$9:$F$9999,6,FALSE))</f>
      </c>
      <c r="I37" s="202"/>
      <c r="J37" s="193"/>
      <c r="K37" s="185">
        <f>IF(J38=2,J40,IF(J38=3,"-",J34))</f>
      </c>
      <c r="L37" s="201"/>
    </row>
    <row r="38" spans="1:12" s="137" customFormat="1" ht="9" customHeight="1">
      <c r="A38" s="353"/>
      <c r="B38" s="354"/>
      <c r="C38" s="358"/>
      <c r="D38" s="357"/>
      <c r="E38" s="190">
        <f ca="1">IF(ISERROR(VLOOKUP(CELL("contents",$B37),'InsQP-Pares'!$A$9:$J$9999,7,FALSE)),"",VLOOKUP(CELL("contents",$B37),'InsQP-Pares'!$A$9:$J$9999,7,FALSE))</f>
      </c>
      <c r="F38" s="191">
        <f ca="1">IF(ISERROR(VLOOKUP(CELL("contents",$B37),'InsQP-Pares'!$A$9:$J$9999,8,FALSE)),"",VLOOKUP(CELL("contents",$B37),'InsQP-Pares'!$A$9:$J$9999,8,FALSE))</f>
      </c>
      <c r="G38" s="191">
        <f ca="1">IF(ISERROR(VLOOKUP(CELL("contents",$B37),'InsQP-Pares'!$A$9:$J$9999,9,FALSE)),"",VLOOKUP(CELL("contents",$B37),'InsQP-Pares'!$A$9:$J$9999,9,FALSE))</f>
      </c>
      <c r="H38" s="192">
        <f ca="1">IF(ISERROR(VLOOKUP(CELL("contents",$B37),'InsQP-Pares'!$A$9:$J$9999,10,FALSE)),"",VLOOKUP(CELL("contents",$B37),'InsQP-Pares'!$A$9:$J$9999,10,FALSE))</f>
      </c>
      <c r="I38" s="203"/>
      <c r="J38" s="199"/>
      <c r="K38" s="194">
        <f>IF(J38=0,"",IF(J38=1,J35,IF(J38=3,"FC",J41)))</f>
      </c>
      <c r="L38" s="201"/>
    </row>
    <row r="39" spans="1:12" s="137" customFormat="1" ht="9" customHeight="1">
      <c r="A39" s="136"/>
      <c r="B39" s="195"/>
      <c r="C39" s="11"/>
      <c r="D39" s="196"/>
      <c r="E39" s="197"/>
      <c r="F39" s="11"/>
      <c r="G39" s="11"/>
      <c r="H39" s="11"/>
      <c r="I39" s="11"/>
      <c r="J39" s="204">
        <f>IF(I42=2,E43,IF(I42=3,"-",E40))</f>
      </c>
      <c r="K39" s="200">
        <f>IF(J38=0,"",IF(J38=1,J36,IF(J38=3,"FC",J42)))</f>
      </c>
      <c r="L39" s="201"/>
    </row>
    <row r="40" spans="1:12" s="137" customFormat="1" ht="9" customHeight="1">
      <c r="A40" s="353"/>
      <c r="B40" s="354"/>
      <c r="C40" s="358">
        <v>11</v>
      </c>
      <c r="D40" s="356">
        <f ca="1">IF(ISERROR(VLOOKUP(CELL("contents",$B40),'InsQP-Pares'!$A$9:$F$999,2,FALSE)),"",VLOOKUP(CELL("contents",$B40),'InsQP-Pares'!$A$9:$F$999,2,FALSE))</f>
      </c>
      <c r="E40" s="186">
        <f ca="1">IF(ISERROR(VLOOKUP(CELL("contents",$B40),'InsQP-Pares'!$A$9:$F$9999,3,FALSE)),"",VLOOKUP(CELL("contents",$B40),'InsQP-Pares'!$A$9:$F$9999,3,FALSE))</f>
      </c>
      <c r="F40" s="187">
        <f ca="1">IF(ISERROR(VLOOKUP(CELL("contents",$B40),'InsQP-Pares'!$A$9:$F$9999,4,FALSE)),"",VLOOKUP(CELL("contents",$B40),'InsQP-Pares'!$A$9:$F$9999,4,FALSE))</f>
      </c>
      <c r="G40" s="187">
        <f ca="1">IF(ISERROR(VLOOKUP(CELL("contents",$B40),'InsQP-Pares'!$A$9:$F$9999,5,FALSE)),"",VLOOKUP(CELL("contents",$B40),'InsQP-Pares'!$A$9:$F$9999,5,FALSE))</f>
      </c>
      <c r="H40" s="188">
        <f ca="1">IF(ISERROR(VLOOKUP(CELL("contents",$B40),'InsQP-Pares'!$A$9:$F$9999,6,FALSE)),"",VLOOKUP(CELL("contents",$B40),'InsQP-Pares'!$A$9:$F$9999,6,FALSE))</f>
      </c>
      <c r="I40" s="189"/>
      <c r="J40" s="204">
        <f>IF(I42=2,E44,IF(I42=3,"-",E41))</f>
      </c>
      <c r="K40" s="201"/>
      <c r="L40" s="212"/>
    </row>
    <row r="41" spans="1:12" s="137" customFormat="1" ht="9" customHeight="1">
      <c r="A41" s="353"/>
      <c r="B41" s="354"/>
      <c r="C41" s="358"/>
      <c r="D41" s="357"/>
      <c r="E41" s="190">
        <f ca="1">IF(ISERROR(VLOOKUP(CELL("contents",$B40),'InsQP-Pares'!$A$9:$J$9999,7,FALSE)),"",VLOOKUP(CELL("contents",$B40),'InsQP-Pares'!$A$9:$J$9999,7,FALSE))</f>
      </c>
      <c r="F41" s="191">
        <f ca="1">IF(ISERROR(VLOOKUP(CELL("contents",$B40),'InsQP-Pares'!$A$9:$J$9999,8,FALSE)),"",VLOOKUP(CELL("contents",$B40),'InsQP-Pares'!$A$9:$J$9999,8,FALSE))</f>
      </c>
      <c r="G41" s="191">
        <f ca="1">IF(ISERROR(VLOOKUP(CELL("contents",$B40),'InsQP-Pares'!$A$9:$J$9999,9,FALSE)),"",VLOOKUP(CELL("contents",$B40),'InsQP-Pares'!$A$9:$J$9999,9,FALSE))</f>
      </c>
      <c r="H41" s="192">
        <f ca="1">IF(ISERROR(VLOOKUP(CELL("contents",$B40),'InsQP-Pares'!$A$9:$J$9999,10,FALSE)),"",VLOOKUP(CELL("contents",$B40),'InsQP-Pares'!$A$9:$J$9999,10,FALSE))</f>
      </c>
      <c r="I41" s="193"/>
      <c r="J41" s="205">
        <f>IF(I42=0,"",IF(I42=1,H40,IF(I42=3,"FC",H43)))</f>
      </c>
      <c r="K41" s="201"/>
      <c r="L41" s="212"/>
    </row>
    <row r="42" spans="1:12" s="137" customFormat="1" ht="9" customHeight="1">
      <c r="A42" s="136"/>
      <c r="B42" s="195"/>
      <c r="C42" s="11"/>
      <c r="D42" s="196"/>
      <c r="E42" s="197"/>
      <c r="F42" s="11"/>
      <c r="G42" s="11"/>
      <c r="H42" s="198"/>
      <c r="I42" s="199"/>
      <c r="J42" s="200">
        <f>IF(I42=0,"",IF(I42=1,H41,IF(I42=3,"FC",H44)))</f>
      </c>
      <c r="K42" s="201"/>
      <c r="L42" s="213">
        <f>IF(K45=2,K48,IF(K45=3,"-",K36))</f>
      </c>
    </row>
    <row r="43" spans="1:12" s="137" customFormat="1" ht="9" customHeight="1">
      <c r="A43" s="353"/>
      <c r="B43" s="354"/>
      <c r="C43" s="358">
        <v>12</v>
      </c>
      <c r="D43" s="356">
        <f ca="1">IF(ISERROR(VLOOKUP(CELL("contents",$B43),'InsQP-Pares'!$A$9:$F$999,2,FALSE)),"",VLOOKUP(CELL("contents",$B43),'InsQP-Pares'!$A$9:$F$999,2,FALSE))</f>
      </c>
      <c r="E43" s="186">
        <f ca="1">IF(ISERROR(VLOOKUP(CELL("contents",$B43),'InsQP-Pares'!$A$9:$F$9999,3,FALSE)),"",VLOOKUP(CELL("contents",$B43),'InsQP-Pares'!$A$9:$F$9999,3,FALSE))</f>
      </c>
      <c r="F43" s="187">
        <f ca="1">IF(ISERROR(VLOOKUP(CELL("contents",$B43),'InsQP-Pares'!$A$9:$F$9999,4,FALSE)),"",VLOOKUP(CELL("contents",$B43),'InsQP-Pares'!$A$9:$F$9999,4,FALSE))</f>
      </c>
      <c r="G43" s="187">
        <f ca="1">IF(ISERROR(VLOOKUP(CELL("contents",$B43),'InsQP-Pares'!$A$9:$F$9999,5,FALSE)),"",VLOOKUP(CELL("contents",$B43),'InsQP-Pares'!$A$9:$F$9999,5,FALSE))</f>
      </c>
      <c r="H43" s="188">
        <f ca="1">IF(ISERROR(VLOOKUP(CELL("contents",$B43),'InsQP-Pares'!$A$9:$F$9999,6,FALSE)),"",VLOOKUP(CELL("contents",$B43),'InsQP-Pares'!$A$9:$F$9999,6,FALSE))</f>
      </c>
      <c r="I43" s="202"/>
      <c r="J43" s="11"/>
      <c r="K43" s="201"/>
      <c r="L43" s="213">
        <f>IF(K45=2,K49,IF(K45=3,"-",K37))</f>
      </c>
    </row>
    <row r="44" spans="1:12" s="137" customFormat="1" ht="9" customHeight="1">
      <c r="A44" s="353"/>
      <c r="B44" s="354"/>
      <c r="C44" s="358"/>
      <c r="D44" s="357"/>
      <c r="E44" s="190">
        <f ca="1">IF(ISERROR(VLOOKUP(CELL("contents",$B43),'InsQP-Pares'!$A$9:$J$9999,7,FALSE)),"",VLOOKUP(CELL("contents",$B43),'InsQP-Pares'!$A$9:$J$9999,7,FALSE))</f>
      </c>
      <c r="F44" s="191">
        <f ca="1">IF(ISERROR(VLOOKUP(CELL("contents",$B43),'InsQP-Pares'!$A$9:$J$9999,8,FALSE)),"",VLOOKUP(CELL("contents",$B43),'InsQP-Pares'!$A$9:$J$9999,8,FALSE))</f>
      </c>
      <c r="G44" s="191">
        <f ca="1">IF(ISERROR(VLOOKUP(CELL("contents",$B43),'InsQP-Pares'!$A$9:$J$9999,9,FALSE)),"",VLOOKUP(CELL("contents",$B43),'InsQP-Pares'!$A$9:$J$9999,9,FALSE))</f>
      </c>
      <c r="H44" s="192">
        <f ca="1">IF(ISERROR(VLOOKUP(CELL("contents",$B43),'InsQP-Pares'!$A$9:$J$9999,10,FALSE)),"",VLOOKUP(CELL("contents",$B43),'InsQP-Pares'!$A$9:$J$9999,10,FALSE))</f>
      </c>
      <c r="I44" s="203"/>
      <c r="J44" s="11"/>
      <c r="K44" s="208"/>
      <c r="L44" s="200">
        <f>IF(K45=0,"",IF(K45=1,K38,IF(K45=3,"FC",K50)))</f>
      </c>
    </row>
    <row r="45" spans="1:12" s="137" customFormat="1" ht="9" customHeight="1">
      <c r="A45" s="209"/>
      <c r="B45" s="210"/>
      <c r="C45" s="11"/>
      <c r="D45" s="196"/>
      <c r="E45" s="197"/>
      <c r="F45" s="11"/>
      <c r="G45" s="11"/>
      <c r="H45" s="11"/>
      <c r="I45" s="11"/>
      <c r="J45" s="185">
        <f>IF(I48=2,E49,IF(I48=3,"-",E46))</f>
      </c>
      <c r="K45" s="199"/>
      <c r="L45" s="200">
        <f>IF(K45=0,"",IF(K45=1,K39,IF(K45=3,"FC",K51)))</f>
      </c>
    </row>
    <row r="46" spans="1:12" s="137" customFormat="1" ht="9" customHeight="1">
      <c r="A46" s="353"/>
      <c r="B46" s="354"/>
      <c r="C46" s="358">
        <v>13</v>
      </c>
      <c r="D46" s="356">
        <f ca="1">IF(ISERROR(VLOOKUP(CELL("contents",$B46),'InsQP-Pares'!$A$9:$F$999,2,FALSE)),"",VLOOKUP(CELL("contents",$B46),'InsQP-Pares'!$A$9:$F$999,2,FALSE))</f>
      </c>
      <c r="E46" s="186">
        <f ca="1">IF(ISERROR(VLOOKUP(CELL("contents",$B46),'InsQP-Pares'!$A$9:$F$9999,3,FALSE)),"",VLOOKUP(CELL("contents",$B46),'InsQP-Pares'!$A$9:$F$9999,3,FALSE))</f>
      </c>
      <c r="F46" s="187">
        <f ca="1">IF(ISERROR(VLOOKUP(CELL("contents",$B46),'InsQP-Pares'!$A$9:$F$9999,4,FALSE)),"",VLOOKUP(CELL("contents",$B46),'InsQP-Pares'!$A$9:$F$9999,4,FALSE))</f>
      </c>
      <c r="G46" s="187">
        <f ca="1">IF(ISERROR(VLOOKUP(CELL("contents",$B46),'InsQP-Pares'!$A$9:$F$9999,5,FALSE)),"",VLOOKUP(CELL("contents",$B46),'InsQP-Pares'!$A$9:$F$9999,5,FALSE))</f>
      </c>
      <c r="H46" s="188">
        <f ca="1">IF(ISERROR(VLOOKUP(CELL("contents",$B46),'InsQP-Pares'!$A$9:$F$9999,6,FALSE)),"",VLOOKUP(CELL("contents",$B46),'InsQP-Pares'!$A$9:$F$9999,6,FALSE))</f>
      </c>
      <c r="I46" s="189"/>
      <c r="J46" s="185">
        <f>IF(I48=2,E50,IF(I48=3,"-",E47))</f>
      </c>
      <c r="K46" s="208"/>
      <c r="L46" s="214"/>
    </row>
    <row r="47" spans="1:12" s="137" customFormat="1" ht="9" customHeight="1">
      <c r="A47" s="353"/>
      <c r="B47" s="354"/>
      <c r="C47" s="358"/>
      <c r="D47" s="357"/>
      <c r="E47" s="190">
        <f ca="1">IF(ISERROR(VLOOKUP(CELL("contents",$B46),'InsQP-Pares'!$A$9:$J$9999,7,FALSE)),"",VLOOKUP(CELL("contents",$B46),'InsQP-Pares'!$A$9:$J$9999,7,FALSE))</f>
      </c>
      <c r="F47" s="191">
        <f ca="1">IF(ISERROR(VLOOKUP(CELL("contents",$B46),'InsQP-Pares'!$A$9:$J$9999,8,FALSE)),"",VLOOKUP(CELL("contents",$B46),'InsQP-Pares'!$A$9:$J$9999,8,FALSE))</f>
      </c>
      <c r="G47" s="191">
        <f ca="1">IF(ISERROR(VLOOKUP(CELL("contents",$B46),'InsQP-Pares'!$A$9:$J$9999,9,FALSE)),"",VLOOKUP(CELL("contents",$B46),'InsQP-Pares'!$A$9:$J$9999,9,FALSE))</f>
      </c>
      <c r="H47" s="192">
        <f ca="1">IF(ISERROR(VLOOKUP(CELL("contents",$B46),'InsQP-Pares'!$A$9:$J$9999,10,FALSE)),"",VLOOKUP(CELL("contents",$B46),'InsQP-Pares'!$A$9:$J$9999,10,FALSE))</f>
      </c>
      <c r="I47" s="193"/>
      <c r="J47" s="194">
        <f>IF(I48=0,"",IF(I48=1,H46,IF(I48=3,"FC",H49)))</f>
      </c>
      <c r="K47" s="201"/>
      <c r="L47" s="203"/>
    </row>
    <row r="48" spans="1:12" s="137" customFormat="1" ht="9" customHeight="1">
      <c r="A48" s="136"/>
      <c r="B48" s="195"/>
      <c r="C48" s="11"/>
      <c r="D48" s="196"/>
      <c r="E48" s="197"/>
      <c r="F48" s="11"/>
      <c r="G48" s="11"/>
      <c r="H48" s="198"/>
      <c r="I48" s="199"/>
      <c r="J48" s="200">
        <f>IF(I48=0,"",IF(I48=1,H47,IF(I48=3,"FC",H50)))</f>
      </c>
      <c r="K48" s="213">
        <f>IF(J50=2,J51,IF(J50=3,"-",J45))</f>
      </c>
      <c r="L48" s="203"/>
    </row>
    <row r="49" spans="1:12" s="137" customFormat="1" ht="9" customHeight="1">
      <c r="A49" s="353"/>
      <c r="B49" s="354"/>
      <c r="C49" s="358">
        <v>14</v>
      </c>
      <c r="D49" s="356">
        <f ca="1">IF(ISERROR(VLOOKUP(CELL("contents",$B49),'InsQP-Pares'!$A$9:$F$999,2,FALSE)),"",VLOOKUP(CELL("contents",$B49),'InsQP-Pares'!$A$9:$F$999,2,FALSE))</f>
      </c>
      <c r="E49" s="186">
        <f ca="1">IF(ISERROR(VLOOKUP(CELL("contents",$B49),'InsQP-Pares'!$A$9:$F$9999,3,FALSE)),"",VLOOKUP(CELL("contents",$B49),'InsQP-Pares'!$A$9:$F$9999,3,FALSE))</f>
      </c>
      <c r="F49" s="187">
        <f ca="1">IF(ISERROR(VLOOKUP(CELL("contents",$B49),'InsQP-Pares'!$A$9:$F$9999,4,FALSE)),"",VLOOKUP(CELL("contents",$B49),'InsQP-Pares'!$A$9:$F$9999,4,FALSE))</f>
      </c>
      <c r="G49" s="187">
        <f ca="1">IF(ISERROR(VLOOKUP(CELL("contents",$B49),'InsQP-Pares'!$A$9:$F$9999,5,FALSE)),"",VLOOKUP(CELL("contents",$B49),'InsQP-Pares'!$A$9:$F$9999,5,FALSE))</f>
      </c>
      <c r="H49" s="188">
        <f ca="1">IF(ISERROR(VLOOKUP(CELL("contents",$B49),'InsQP-Pares'!$A$9:$F$9999,6,FALSE)),"",VLOOKUP(CELL("contents",$B49),'InsQP-Pares'!$A$9:$F$9999,6,FALSE))</f>
      </c>
      <c r="I49" s="202"/>
      <c r="J49" s="193"/>
      <c r="K49" s="213">
        <f>IF(J50=2,J52,IF(J50=3,"-",J46))</f>
      </c>
      <c r="L49" s="203"/>
    </row>
    <row r="50" spans="1:12" s="137" customFormat="1" ht="9" customHeight="1">
      <c r="A50" s="353"/>
      <c r="B50" s="354"/>
      <c r="C50" s="358"/>
      <c r="D50" s="357"/>
      <c r="E50" s="190">
        <f ca="1">IF(ISERROR(VLOOKUP(CELL("contents",$B49),'InsQP-Pares'!$A$9:$J$9999,7,FALSE)),"",VLOOKUP(CELL("contents",$B49),'InsQP-Pares'!$A$9:$J$9999,7,FALSE))</f>
      </c>
      <c r="F50" s="191">
        <f ca="1">IF(ISERROR(VLOOKUP(CELL("contents",$B49),'InsQP-Pares'!$A$9:$J$9999,8,FALSE)),"",VLOOKUP(CELL("contents",$B49),'InsQP-Pares'!$A$9:$J$9999,8,FALSE))</f>
      </c>
      <c r="G50" s="191">
        <f ca="1">IF(ISERROR(VLOOKUP(CELL("contents",$B49),'InsQP-Pares'!$A$9:$J$9999,9,FALSE)),"",VLOOKUP(CELL("contents",$B49),'InsQP-Pares'!$A$9:$J$9999,9,FALSE))</f>
      </c>
      <c r="H50" s="192">
        <f ca="1">IF(ISERROR(VLOOKUP(CELL("contents",$B49),'InsQP-Pares'!$A$9:$J$9999,10,FALSE)),"",VLOOKUP(CELL("contents",$B49),'InsQP-Pares'!$A$9:$J$9999,10,FALSE))</f>
      </c>
      <c r="I50" s="203"/>
      <c r="J50" s="199"/>
      <c r="K50" s="205">
        <f>IF(J50=0,"",IF(J50=1,J47,IF(J50=3,"FC",J53)))</f>
      </c>
      <c r="L50" s="203"/>
    </row>
    <row r="51" spans="1:12" s="137" customFormat="1" ht="9" customHeight="1">
      <c r="A51" s="136"/>
      <c r="B51" s="195"/>
      <c r="C51" s="11"/>
      <c r="D51" s="196"/>
      <c r="E51" s="197"/>
      <c r="F51" s="11"/>
      <c r="G51" s="11"/>
      <c r="H51" s="11"/>
      <c r="I51" s="11"/>
      <c r="J51" s="204">
        <f>IF(I54=2,E55,IF(I54=3,"-",E52))</f>
      </c>
      <c r="K51" s="200">
        <f>IF(J50=0,"",IF(J50=1,J48,IF(J50=3,"FC",J54)))</f>
      </c>
      <c r="L51" s="11"/>
    </row>
    <row r="52" spans="1:12" s="137" customFormat="1" ht="9" customHeight="1">
      <c r="A52" s="353"/>
      <c r="B52" s="354"/>
      <c r="C52" s="358">
        <v>15</v>
      </c>
      <c r="D52" s="356">
        <f ca="1">IF(ISERROR(VLOOKUP(CELL("contents",$B52),'InsQP-Pares'!$A$9:$F$999,2,FALSE)),"",VLOOKUP(CELL("contents",$B52),'InsQP-Pares'!$A$9:$F$999,2,FALSE))</f>
      </c>
      <c r="E52" s="186">
        <f ca="1">IF(ISERROR(VLOOKUP(CELL("contents",$B52),'InsQP-Pares'!$A$9:$F$9999,3,FALSE)),"",VLOOKUP(CELL("contents",$B52),'InsQP-Pares'!$A$9:$F$9999,3,FALSE))</f>
      </c>
      <c r="F52" s="187">
        <f ca="1">IF(ISERROR(VLOOKUP(CELL("contents",$B52),'InsQP-Pares'!$A$9:$F$9999,4,FALSE)),"",VLOOKUP(CELL("contents",$B52),'InsQP-Pares'!$A$9:$F$9999,4,FALSE))</f>
      </c>
      <c r="G52" s="187">
        <f ca="1">IF(ISERROR(VLOOKUP(CELL("contents",$B52),'InsQP-Pares'!$A$9:$F$9999,5,FALSE)),"",VLOOKUP(CELL("contents",$B52),'InsQP-Pares'!$A$9:$F$9999,5,FALSE))</f>
      </c>
      <c r="H52" s="188">
        <f ca="1">IF(ISERROR(VLOOKUP(CELL("contents",$B52),'InsQP-Pares'!$A$9:$F$9999,6,FALSE)),"",VLOOKUP(CELL("contents",$B52),'InsQP-Pares'!$A$9:$F$9999,6,FALSE))</f>
      </c>
      <c r="I52" s="189"/>
      <c r="J52" s="204">
        <f>IF(I54=2,E56,IF(I54=3,"-",E53))</f>
      </c>
      <c r="K52" s="214"/>
      <c r="L52" s="11"/>
    </row>
    <row r="53" spans="1:12" s="137" customFormat="1" ht="9" customHeight="1">
      <c r="A53" s="353"/>
      <c r="B53" s="354"/>
      <c r="C53" s="358"/>
      <c r="D53" s="357"/>
      <c r="E53" s="190">
        <f ca="1">IF(ISERROR(VLOOKUP(CELL("contents",$B52),'InsQP-Pares'!$A$9:$J$9999,7,FALSE)),"",VLOOKUP(CELL("contents",$B52),'InsQP-Pares'!$A$9:$J$9999,7,FALSE))</f>
      </c>
      <c r="F53" s="191">
        <f ca="1">IF(ISERROR(VLOOKUP(CELL("contents",$B52),'InsQP-Pares'!$A$9:$J$9999,8,FALSE)),"",VLOOKUP(CELL("contents",$B52),'InsQP-Pares'!$A$9:$J$9999,8,FALSE))</f>
      </c>
      <c r="G53" s="191">
        <f ca="1">IF(ISERROR(VLOOKUP(CELL("contents",$B52),'InsQP-Pares'!$A$9:$J$9999,9,FALSE)),"",VLOOKUP(CELL("contents",$B52),'InsQP-Pares'!$A$9:$J$9999,9,FALSE))</f>
      </c>
      <c r="H53" s="192">
        <f ca="1">IF(ISERROR(VLOOKUP(CELL("contents",$B52),'InsQP-Pares'!$A$9:$J$9999,10,FALSE)),"",VLOOKUP(CELL("contents",$B52),'InsQP-Pares'!$A$9:$J$9999,10,FALSE))</f>
      </c>
      <c r="I53" s="193"/>
      <c r="J53" s="205">
        <f>IF(I54=0,"",IF(I54=1,H52,IF(I54=3,"FC",H55)))</f>
      </c>
      <c r="K53" s="203"/>
      <c r="L53" s="11"/>
    </row>
    <row r="54" spans="1:12" s="137" customFormat="1" ht="9" customHeight="1">
      <c r="A54" s="136"/>
      <c r="B54" s="195"/>
      <c r="C54" s="11"/>
      <c r="D54" s="196"/>
      <c r="E54" s="197"/>
      <c r="F54" s="11"/>
      <c r="G54" s="11"/>
      <c r="H54" s="198"/>
      <c r="I54" s="199"/>
      <c r="J54" s="200">
        <f>IF(I54=0,"",IF(I54=1,H53,IF(I54=3,"FC",H56)))</f>
      </c>
      <c r="K54" s="203"/>
      <c r="L54" s="11"/>
    </row>
    <row r="55" spans="1:12" s="137" customFormat="1" ht="9" customHeight="1">
      <c r="A55" s="353"/>
      <c r="B55" s="354"/>
      <c r="C55" s="355">
        <v>16</v>
      </c>
      <c r="D55" s="356">
        <f ca="1">IF(ISERROR(VLOOKUP(CELL("contents",$B55),'InsQP-Pares'!$A$9:$F$999,2,FALSE)),"",VLOOKUP(CELL("contents",$B55),'InsQP-Pares'!$A$9:$F$999,2,FALSE))</f>
      </c>
      <c r="E55" s="186">
        <f ca="1">IF(ISERROR(VLOOKUP(CELL("contents",$B55),'InsQP-Pares'!$A$9:$F$9999,3,FALSE)),"",VLOOKUP(CELL("contents",$B55),'InsQP-Pares'!$A$9:$F$9999,3,FALSE))</f>
      </c>
      <c r="F55" s="187">
        <f ca="1">IF(ISERROR(VLOOKUP(CELL("contents",$B55),'InsQP-Pares'!$A$9:$F$9999,4,FALSE)),"",VLOOKUP(CELL("contents",$B55),'InsQP-Pares'!$A$9:$F$9999,4,FALSE))</f>
      </c>
      <c r="G55" s="187">
        <f ca="1">IF(ISERROR(VLOOKUP(CELL("contents",$B55),'InsQP-Pares'!$A$9:$F$9999,5,FALSE)),"",VLOOKUP(CELL("contents",$B55),'InsQP-Pares'!$A$9:$F$9999,5,FALSE))</f>
      </c>
      <c r="H55" s="188">
        <f ca="1">IF(ISERROR(VLOOKUP(CELL("contents",$B55),'InsQP-Pares'!$A$9:$F$9999,6,FALSE)),"",VLOOKUP(CELL("contents",$B55),'InsQP-Pares'!$A$9:$F$9999,6,FALSE))</f>
      </c>
      <c r="I55" s="202"/>
      <c r="J55" s="11"/>
      <c r="K55" s="11"/>
      <c r="L55" s="11"/>
    </row>
    <row r="56" spans="1:12" s="137" customFormat="1" ht="9" customHeight="1">
      <c r="A56" s="353"/>
      <c r="B56" s="354"/>
      <c r="C56" s="355"/>
      <c r="D56" s="357"/>
      <c r="E56" s="190">
        <f ca="1">IF(ISERROR(VLOOKUP(CELL("contents",$B55),'InsQP-Pares'!$A$9:$J$9999,7,FALSE)),"",VLOOKUP(CELL("contents",$B55),'InsQP-Pares'!$A$9:$J$9999,7,FALSE))</f>
      </c>
      <c r="F56" s="191">
        <f ca="1">IF(ISERROR(VLOOKUP(CELL("contents",$B55),'InsQP-Pares'!$A$9:$J$9999,8,FALSE)),"",VLOOKUP(CELL("contents",$B55),'InsQP-Pares'!$A$9:$J$9999,8,FALSE))</f>
      </c>
      <c r="G56" s="191">
        <f ca="1">IF(ISERROR(VLOOKUP(CELL("contents",$B55),'InsQP-Pares'!$A$9:$J$9999,9,FALSE)),"",VLOOKUP(CELL("contents",$B55),'InsQP-Pares'!$A$9:$J$9999,9,FALSE))</f>
      </c>
      <c r="H56" s="192">
        <f ca="1">IF(ISERROR(VLOOKUP(CELL("contents",$B55),'InsQP-Pares'!$A$9:$J$9999,10,FALSE)),"",VLOOKUP(CELL("contents",$B55),'InsQP-Pares'!$A$9:$J$9999,10,FALSE))</f>
      </c>
      <c r="I56" s="203"/>
      <c r="J56" s="11"/>
      <c r="K56" s="11"/>
      <c r="L56" s="185">
        <f>IF(K59=2,L78,IF(K59=3,"-",L30))</f>
      </c>
    </row>
    <row r="57" spans="2:13" ht="9" customHeight="1">
      <c r="B57" s="220"/>
      <c r="C57" s="11"/>
      <c r="D57" s="196"/>
      <c r="E57" s="197"/>
      <c r="F57" s="221"/>
      <c r="G57" s="11"/>
      <c r="H57" s="11"/>
      <c r="I57" s="11"/>
      <c r="J57" s="185">
        <f>IF(I60=2,E61,IF(I60=3,"-",E58))</f>
      </c>
      <c r="L57" s="222">
        <f>IF(K59=2,L79,IF(K59=3,"-",L31))</f>
      </c>
      <c r="M57" s="137"/>
    </row>
    <row r="58" spans="1:13" ht="9" customHeight="1">
      <c r="A58" s="353"/>
      <c r="B58" s="354"/>
      <c r="C58" s="355">
        <v>17</v>
      </c>
      <c r="D58" s="356">
        <f ca="1">IF(ISERROR(VLOOKUP(CELL("contents",$B58),'InsQP-Pares'!$A$9:$F$999,2,FALSE)),"",VLOOKUP(CELL("contents",$B58),'InsQP-Pares'!$A$9:$F$999,2,FALSE))</f>
      </c>
      <c r="E58" s="186">
        <f ca="1">IF(ISERROR(VLOOKUP(CELL("contents",$B58),'InsQP-Pares'!$A$9:$F$9999,3,FALSE)),"",VLOOKUP(CELL("contents",$B58),'InsQP-Pares'!$A$9:$F$9999,3,FALSE))</f>
      </c>
      <c r="F58" s="187">
        <f ca="1">IF(ISERROR(VLOOKUP(CELL("contents",$B58),'InsQP-Pares'!$A$9:$F$9999,4,FALSE)),"",VLOOKUP(CELL("contents",$B58),'InsQP-Pares'!$A$9:$F$9999,4,FALSE))</f>
      </c>
      <c r="G58" s="187">
        <f ca="1">IF(ISERROR(VLOOKUP(CELL("contents",$B58),'InsQP-Pares'!$A$9:$F$9999,5,FALSE)),"",VLOOKUP(CELL("contents",$B58),'InsQP-Pares'!$A$9:$F$9999,5,FALSE))</f>
      </c>
      <c r="H58" s="188">
        <f ca="1">IF(ISERROR(VLOOKUP(CELL("contents",$B58),'InsQP-Pares'!$A$9:$F$9999,6,FALSE)),"",VLOOKUP(CELL("contents",$B58),'InsQP-Pares'!$A$9:$F$9999,6,FALSE))</f>
      </c>
      <c r="I58" s="189"/>
      <c r="J58" s="185">
        <f>IF(I60=2,E62,IF(I60=3,"-",E59))</f>
      </c>
      <c r="L58" s="200">
        <f>IF(K59=0,"",IF(K59=1,L32,IF(K59=3,"FC",L80)))</f>
      </c>
      <c r="M58" s="137"/>
    </row>
    <row r="59" spans="1:13" ht="9" customHeight="1">
      <c r="A59" s="353"/>
      <c r="B59" s="354"/>
      <c r="C59" s="355"/>
      <c r="D59" s="357"/>
      <c r="E59" s="190">
        <f ca="1">IF(ISERROR(VLOOKUP(CELL("contents",$B58),'InsQP-Pares'!$A$9:$J$9999,7,FALSE)),"",VLOOKUP(CELL("contents",$B58),'InsQP-Pares'!$A$9:$J$9999,7,FALSE))</f>
      </c>
      <c r="F59" s="191">
        <f ca="1">IF(ISERROR(VLOOKUP(CELL("contents",$B58),'InsQP-Pares'!$A$9:$J$9999,8,FALSE)),"",VLOOKUP(CELL("contents",$B58),'InsQP-Pares'!$A$9:$J$9999,8,FALSE))</f>
      </c>
      <c r="G59" s="191">
        <f ca="1">IF(ISERROR(VLOOKUP(CELL("contents",$B58),'InsQP-Pares'!$A$9:$J$9999,9,FALSE)),"",VLOOKUP(CELL("contents",$B58),'InsQP-Pares'!$A$9:$J$9999,9,FALSE))</f>
      </c>
      <c r="H59" s="192">
        <f ca="1">IF(ISERROR(VLOOKUP(CELL("contents",$B58),'InsQP-Pares'!$A$9:$J$9999,10,FALSE)),"",VLOOKUP(CELL("contents",$B58),'InsQP-Pares'!$A$9:$J$9999,10,FALSE))</f>
      </c>
      <c r="I59" s="193"/>
      <c r="J59" s="194">
        <f>IF(I60=0,"",IF(I60=1,H58,IF(I60=3,"FC",H61)))</f>
      </c>
      <c r="K59" s="218"/>
      <c r="L59" s="200">
        <f>IF(K59=0,"",IF(K59=1,L33,IF(K59=3,"FC",L81)))</f>
      </c>
      <c r="M59" s="137"/>
    </row>
    <row r="60" spans="2:12" ht="9" customHeight="1">
      <c r="B60" s="223"/>
      <c r="C60" s="11"/>
      <c r="D60" s="196"/>
      <c r="E60" s="197"/>
      <c r="F60" s="11"/>
      <c r="G60" s="11"/>
      <c r="H60" s="198"/>
      <c r="I60" s="199"/>
      <c r="J60" s="200">
        <f>IF(I60=0,"",IF(I60=1,H59,IF(I60=3,"FC",H62)))</f>
      </c>
      <c r="K60" s="185">
        <f>IF(J62=2,J63,IF(J62=3,"-",J57))</f>
      </c>
      <c r="L60" s="11"/>
    </row>
    <row r="61" spans="1:12" ht="9" customHeight="1">
      <c r="A61" s="353"/>
      <c r="B61" s="354"/>
      <c r="C61" s="358">
        <v>18</v>
      </c>
      <c r="D61" s="356">
        <f ca="1">IF(ISERROR(VLOOKUP(CELL("contents",$B61),'InsQP-Pares'!$A$9:$F$999,2,FALSE)),"",VLOOKUP(CELL("contents",$B61),'InsQP-Pares'!$A$9:$F$999,2,FALSE))</f>
      </c>
      <c r="E61" s="186">
        <f ca="1">IF(ISERROR(VLOOKUP(CELL("contents",$B61),'InsQP-Pares'!$A$9:$F$9999,3,FALSE)),"",VLOOKUP(CELL("contents",$B61),'InsQP-Pares'!$A$9:$F$9999,3,FALSE))</f>
      </c>
      <c r="F61" s="187">
        <f ca="1">IF(ISERROR(VLOOKUP(CELL("contents",$B61),'InsQP-Pares'!$A$9:$F$9999,4,FALSE)),"",VLOOKUP(CELL("contents",$B61),'InsQP-Pares'!$A$9:$F$9999,4,FALSE))</f>
      </c>
      <c r="G61" s="187">
        <f ca="1">IF(ISERROR(VLOOKUP(CELL("contents",$B61),'InsQP-Pares'!$A$9:$F$9999,5,FALSE)),"",VLOOKUP(CELL("contents",$B61),'InsQP-Pares'!$A$9:$F$9999,5,FALSE))</f>
      </c>
      <c r="H61" s="188">
        <f ca="1">IF(ISERROR(VLOOKUP(CELL("contents",$B61),'InsQP-Pares'!$A$9:$F$9999,6,FALSE)),"",VLOOKUP(CELL("contents",$B61),'InsQP-Pares'!$A$9:$F$9999,6,FALSE))</f>
      </c>
      <c r="I61" s="202"/>
      <c r="J61" s="193"/>
      <c r="K61" s="185">
        <f>IF(J62=2,J64,IF(J62=3,"-",J58))</f>
      </c>
      <c r="L61" s="11"/>
    </row>
    <row r="62" spans="1:12" ht="9" customHeight="1">
      <c r="A62" s="353"/>
      <c r="B62" s="354"/>
      <c r="C62" s="358"/>
      <c r="D62" s="357"/>
      <c r="E62" s="190">
        <f ca="1">IF(ISERROR(VLOOKUP(CELL("contents",$B61),'InsQP-Pares'!$A$9:$J$9999,7,FALSE)),"",VLOOKUP(CELL("contents",$B61),'InsQP-Pares'!$A$9:$J$9999,7,FALSE))</f>
      </c>
      <c r="F62" s="191">
        <f ca="1">IF(ISERROR(VLOOKUP(CELL("contents",$B61),'InsQP-Pares'!$A$9:$J$9999,8,FALSE)),"",VLOOKUP(CELL("contents",$B61),'InsQP-Pares'!$A$9:$J$9999,8,FALSE))</f>
      </c>
      <c r="G62" s="191">
        <f ca="1">IF(ISERROR(VLOOKUP(CELL("contents",$B61),'InsQP-Pares'!$A$9:$J$9999,9,FALSE)),"",VLOOKUP(CELL("contents",$B61),'InsQP-Pares'!$A$9:$J$9999,9,FALSE))</f>
      </c>
      <c r="H62" s="192">
        <f ca="1">IF(ISERROR(VLOOKUP(CELL("contents",$B61),'InsQP-Pares'!$A$9:$J$9999,10,FALSE)),"",VLOOKUP(CELL("contents",$B61),'InsQP-Pares'!$A$9:$J$9999,10,FALSE))</f>
      </c>
      <c r="I62" s="203"/>
      <c r="J62" s="199"/>
      <c r="K62" s="194">
        <f>IF(J62=0,"",IF(J62=1,J59,IF(J62=3,"FC",J65)))</f>
      </c>
      <c r="L62" s="11"/>
    </row>
    <row r="63" spans="2:12" ht="9" customHeight="1">
      <c r="B63" s="195"/>
      <c r="C63" s="11"/>
      <c r="D63" s="196"/>
      <c r="E63" s="197"/>
      <c r="F63" s="11"/>
      <c r="G63" s="11"/>
      <c r="H63" s="11"/>
      <c r="I63" s="11"/>
      <c r="J63" s="204">
        <f>IF(I66=2,E67,IF(I66=3,"-",E64))</f>
      </c>
      <c r="K63" s="200">
        <f>IF(J62=0,"",IF(J62=1,J60,IF(J62=3,"FC",J66)))</f>
      </c>
      <c r="L63" s="11"/>
    </row>
    <row r="64" spans="1:12" ht="9" customHeight="1">
      <c r="A64" s="353"/>
      <c r="B64" s="354"/>
      <c r="C64" s="358">
        <v>19</v>
      </c>
      <c r="D64" s="356">
        <f ca="1">IF(ISERROR(VLOOKUP(CELL("contents",$B64),'InsQP-Pares'!$A$9:$F$999,2,FALSE)),"",VLOOKUP(CELL("contents",$B64),'InsQP-Pares'!$A$9:$F$999,2,FALSE))</f>
      </c>
      <c r="E64" s="186">
        <f ca="1">IF(ISERROR(VLOOKUP(CELL("contents",$B64),'InsQP-Pares'!$A$9:$F$9999,3,FALSE)),"",VLOOKUP(CELL("contents",$B64),'InsQP-Pares'!$A$9:$F$9999,3,FALSE))</f>
      </c>
      <c r="F64" s="187">
        <f ca="1">IF(ISERROR(VLOOKUP(CELL("contents",$B64),'InsQP-Pares'!$A$9:$F$9999,4,FALSE)),"",VLOOKUP(CELL("contents",$B64),'InsQP-Pares'!$A$9:$F$9999,4,FALSE))</f>
      </c>
      <c r="G64" s="187">
        <f ca="1">IF(ISERROR(VLOOKUP(CELL("contents",$B64),'InsQP-Pares'!$A$9:$F$9999,5,FALSE)),"",VLOOKUP(CELL("contents",$B64),'InsQP-Pares'!$A$9:$F$9999,5,FALSE))</f>
      </c>
      <c r="H64" s="188">
        <f ca="1">IF(ISERROR(VLOOKUP(CELL("contents",$B64),'InsQP-Pares'!$A$9:$F$9999,6,FALSE)),"",VLOOKUP(CELL("contents",$B64),'InsQP-Pares'!$A$9:$F$9999,6,FALSE))</f>
      </c>
      <c r="I64" s="189"/>
      <c r="J64" s="204">
        <f>IF(I66=2,E68,IF(I66=3,"-",E65))</f>
      </c>
      <c r="K64" s="201"/>
      <c r="L64" s="203"/>
    </row>
    <row r="65" spans="1:12" ht="9" customHeight="1">
      <c r="A65" s="353"/>
      <c r="B65" s="354"/>
      <c r="C65" s="358"/>
      <c r="D65" s="357"/>
      <c r="E65" s="190">
        <f ca="1">IF(ISERROR(VLOOKUP(CELL("contents",$B64),'InsQP-Pares'!$A$9:$J$9999,7,FALSE)),"",VLOOKUP(CELL("contents",$B64),'InsQP-Pares'!$A$9:$J$9999,7,FALSE))</f>
      </c>
      <c r="F65" s="191">
        <f ca="1">IF(ISERROR(VLOOKUP(CELL("contents",$B64),'InsQP-Pares'!$A$9:$J$9999,8,FALSE)),"",VLOOKUP(CELL("contents",$B64),'InsQP-Pares'!$A$9:$J$9999,8,FALSE))</f>
      </c>
      <c r="G65" s="191">
        <f ca="1">IF(ISERROR(VLOOKUP(CELL("contents",$B64),'InsQP-Pares'!$A$9:$J$9999,9,FALSE)),"",VLOOKUP(CELL("contents",$B64),'InsQP-Pares'!$A$9:$J$9999,9,FALSE))</f>
      </c>
      <c r="H65" s="192">
        <f ca="1">IF(ISERROR(VLOOKUP(CELL("contents",$B64),'InsQP-Pares'!$A$9:$J$9999,10,FALSE)),"",VLOOKUP(CELL("contents",$B64),'InsQP-Pares'!$A$9:$J$9999,10,FALSE))</f>
      </c>
      <c r="I65" s="193"/>
      <c r="J65" s="205">
        <f>IF(I66=0,"",IF(I66=1,H64,IF(I66=3,"FC",H67)))</f>
      </c>
      <c r="K65" s="201"/>
      <c r="L65" s="203"/>
    </row>
    <row r="66" spans="2:12" ht="9" customHeight="1">
      <c r="B66" s="195"/>
      <c r="C66" s="11"/>
      <c r="D66" s="196"/>
      <c r="E66" s="197"/>
      <c r="F66" s="11"/>
      <c r="G66" s="11"/>
      <c r="H66" s="198"/>
      <c r="I66" s="199"/>
      <c r="J66" s="200">
        <f>IF(I66=0,"",IF(I66=1,H65,IF(I66=3,"FC",H68)))</f>
      </c>
      <c r="K66" s="201"/>
      <c r="L66" s="206">
        <f>IF(K69=2,K72,IF(K69=3,"-",K60))</f>
      </c>
    </row>
    <row r="67" spans="1:12" ht="9" customHeight="1">
      <c r="A67" s="353"/>
      <c r="B67" s="354"/>
      <c r="C67" s="358">
        <v>20</v>
      </c>
      <c r="D67" s="356">
        <f ca="1">IF(ISERROR(VLOOKUP(CELL("contents",$B67),'InsQP-Pares'!$A$9:$F$999,2,FALSE)),"",VLOOKUP(CELL("contents",$B67),'InsQP-Pares'!$A$9:$F$999,2,FALSE))</f>
      </c>
      <c r="E67" s="186">
        <f ca="1">IF(ISERROR(VLOOKUP(CELL("contents",$B67),'InsQP-Pares'!$A$9:$F$9999,3,FALSE)),"",VLOOKUP(CELL("contents",$B67),'InsQP-Pares'!$A$9:$F$9999,3,FALSE))</f>
      </c>
      <c r="F67" s="187">
        <f ca="1">IF(ISERROR(VLOOKUP(CELL("contents",$B67),'InsQP-Pares'!$A$9:$F$9999,4,FALSE)),"",VLOOKUP(CELL("contents",$B67),'InsQP-Pares'!$A$9:$F$9999,4,FALSE))</f>
      </c>
      <c r="G67" s="187">
        <f ca="1">IF(ISERROR(VLOOKUP(CELL("contents",$B67),'InsQP-Pares'!$A$9:$F$9999,5,FALSE)),"",VLOOKUP(CELL("contents",$B67),'InsQP-Pares'!$A$9:$F$9999,5,FALSE))</f>
      </c>
      <c r="H67" s="188">
        <f ca="1">IF(ISERROR(VLOOKUP(CELL("contents",$B67),'InsQP-Pares'!$A$9:$F$9999,6,FALSE)),"",VLOOKUP(CELL("contents",$B67),'InsQP-Pares'!$A$9:$F$9999,6,FALSE))</f>
      </c>
      <c r="I67" s="202"/>
      <c r="J67" s="11"/>
      <c r="K67" s="201"/>
      <c r="L67" s="207">
        <f>IF(K69=2,K73,IF(K69=3,"-",K61))</f>
      </c>
    </row>
    <row r="68" spans="1:12" ht="9" customHeight="1">
      <c r="A68" s="353"/>
      <c r="B68" s="354"/>
      <c r="C68" s="358"/>
      <c r="D68" s="357"/>
      <c r="E68" s="190">
        <f ca="1">IF(ISERROR(VLOOKUP(CELL("contents",$B67),'InsQP-Pares'!$A$9:$J$9999,7,FALSE)),"",VLOOKUP(CELL("contents",$B67),'InsQP-Pares'!$A$9:$J$9999,7,FALSE))</f>
      </c>
      <c r="F68" s="191">
        <f ca="1">IF(ISERROR(VLOOKUP(CELL("contents",$B67),'InsQP-Pares'!$A$9:$J$9999,8,FALSE)),"",VLOOKUP(CELL("contents",$B67),'InsQP-Pares'!$A$9:$J$9999,8,FALSE))</f>
      </c>
      <c r="G68" s="191">
        <f ca="1">IF(ISERROR(VLOOKUP(CELL("contents",$B67),'InsQP-Pares'!$A$9:$J$9999,9,FALSE)),"",VLOOKUP(CELL("contents",$B67),'InsQP-Pares'!$A$9:$J$9999,9,FALSE))</f>
      </c>
      <c r="H68" s="192">
        <f ca="1">IF(ISERROR(VLOOKUP(CELL("contents",$B67),'InsQP-Pares'!$A$9:$J$9999,10,FALSE)),"",VLOOKUP(CELL("contents",$B67),'InsQP-Pares'!$A$9:$J$9999,10,FALSE))</f>
      </c>
      <c r="I68" s="203"/>
      <c r="J68" s="11"/>
      <c r="K68" s="208"/>
      <c r="L68" s="200">
        <f>IF(K69=0,"",IF(K69=1,K62,IF(K69=3,"FC",K74)))</f>
      </c>
    </row>
    <row r="69" spans="1:12" s="137" customFormat="1" ht="9" customHeight="1">
      <c r="A69" s="209"/>
      <c r="B69" s="210"/>
      <c r="C69" s="11"/>
      <c r="D69" s="196"/>
      <c r="E69" s="197"/>
      <c r="F69" s="11"/>
      <c r="G69" s="11"/>
      <c r="H69" s="11"/>
      <c r="I69" s="11"/>
      <c r="J69" s="185">
        <f>IF(I72=2,E73,IF(I72=3,"-",E70))</f>
      </c>
      <c r="K69" s="199"/>
      <c r="L69" s="200">
        <f>IF(K69=0,"",IF(K69=1,K63,IF(K69=3,"FC",K75)))</f>
      </c>
    </row>
    <row r="70" spans="1:12" s="137" customFormat="1" ht="9" customHeight="1">
      <c r="A70" s="353"/>
      <c r="B70" s="354"/>
      <c r="C70" s="358">
        <v>21</v>
      </c>
      <c r="D70" s="356">
        <f ca="1">IF(ISERROR(VLOOKUP(CELL("contents",$B70),'InsQP-Pares'!$A$9:$F$999,2,FALSE)),"",VLOOKUP(CELL("contents",$B70),'InsQP-Pares'!$A$9:$F$999,2,FALSE))</f>
      </c>
      <c r="E70" s="186">
        <f ca="1">IF(ISERROR(VLOOKUP(CELL("contents",$B70),'InsQP-Pares'!$A$9:$F$9999,3,FALSE)),"",VLOOKUP(CELL("contents",$B70),'InsQP-Pares'!$A$9:$F$9999,3,FALSE))</f>
      </c>
      <c r="F70" s="187">
        <f ca="1">IF(ISERROR(VLOOKUP(CELL("contents",$B70),'InsQP-Pares'!$A$9:$F$9999,4,FALSE)),"",VLOOKUP(CELL("contents",$B70),'InsQP-Pares'!$A$9:$F$9999,4,FALSE))</f>
      </c>
      <c r="G70" s="187">
        <f ca="1">IF(ISERROR(VLOOKUP(CELL("contents",$B70),'InsQP-Pares'!$A$9:$F$9999,5,FALSE)),"",VLOOKUP(CELL("contents",$B70),'InsQP-Pares'!$A$9:$F$9999,5,FALSE))</f>
      </c>
      <c r="H70" s="188">
        <f ca="1">IF(ISERROR(VLOOKUP(CELL("contents",$B70),'InsQP-Pares'!$A$9:$F$9999,6,FALSE)),"",VLOOKUP(CELL("contents",$B70),'InsQP-Pares'!$A$9:$F$9999,6,FALSE))</f>
      </c>
      <c r="I70" s="189"/>
      <c r="J70" s="185">
        <f>IF(I72=2,E74,IF(I72=3,"-",E71))</f>
      </c>
      <c r="K70" s="208"/>
      <c r="L70" s="211"/>
    </row>
    <row r="71" spans="1:12" s="137" customFormat="1" ht="9" customHeight="1">
      <c r="A71" s="353"/>
      <c r="B71" s="354"/>
      <c r="C71" s="358"/>
      <c r="D71" s="357"/>
      <c r="E71" s="190">
        <f ca="1">IF(ISERROR(VLOOKUP(CELL("contents",$B70),'InsQP-Pares'!$A$9:$J$9999,7,FALSE)),"",VLOOKUP(CELL("contents",$B70),'InsQP-Pares'!$A$9:$J$9999,7,FALSE))</f>
      </c>
      <c r="F71" s="191">
        <f ca="1">IF(ISERROR(VLOOKUP(CELL("contents",$B70),'InsQP-Pares'!$A$9:$J$9999,8,FALSE)),"",VLOOKUP(CELL("contents",$B70),'InsQP-Pares'!$A$9:$J$9999,8,FALSE))</f>
      </c>
      <c r="G71" s="191">
        <f ca="1">IF(ISERROR(VLOOKUP(CELL("contents",$B70),'InsQP-Pares'!$A$9:$J$9999,9,FALSE)),"",VLOOKUP(CELL("contents",$B70),'InsQP-Pares'!$A$9:$J$9999,9,FALSE))</f>
      </c>
      <c r="H71" s="192">
        <f ca="1">IF(ISERROR(VLOOKUP(CELL("contents",$B70),'InsQP-Pares'!$A$9:$J$9999,10,FALSE)),"",VLOOKUP(CELL("contents",$B70),'InsQP-Pares'!$A$9:$J$9999,10,FALSE))</f>
      </c>
      <c r="I71" s="193"/>
      <c r="J71" s="194">
        <f>IF(I72=0,"",IF(I72=1,H70,IF(I72=3,"FC",H73)))</f>
      </c>
      <c r="K71" s="201"/>
      <c r="L71" s="212"/>
    </row>
    <row r="72" spans="1:12" s="137" customFormat="1" ht="9" customHeight="1">
      <c r="A72" s="136"/>
      <c r="B72" s="195"/>
      <c r="C72" s="11"/>
      <c r="D72" s="196"/>
      <c r="E72" s="197"/>
      <c r="F72" s="11"/>
      <c r="G72" s="11"/>
      <c r="H72" s="198"/>
      <c r="I72" s="199"/>
      <c r="J72" s="200">
        <f>IF(I72=0,"",IF(I72=1,H71,IF(I72=3,"FC",H74)))</f>
      </c>
      <c r="K72" s="213">
        <f>IF(J74=2,J75,IF(J74=3,"-",J69))</f>
      </c>
      <c r="L72" s="212"/>
    </row>
    <row r="73" spans="1:12" s="137" customFormat="1" ht="9" customHeight="1">
      <c r="A73" s="353"/>
      <c r="B73" s="354"/>
      <c r="C73" s="358">
        <v>22</v>
      </c>
      <c r="D73" s="356">
        <f ca="1">IF(ISERROR(VLOOKUP(CELL("contents",$B73),'InsQP-Pares'!$A$9:$F$999,2,FALSE)),"",VLOOKUP(CELL("contents",$B73),'InsQP-Pares'!$A$9:$F$999,2,FALSE))</f>
      </c>
      <c r="E73" s="186">
        <f ca="1">IF(ISERROR(VLOOKUP(CELL("contents",$B73),'InsQP-Pares'!$A$9:$F$9999,3,FALSE)),"",VLOOKUP(CELL("contents",$B73),'InsQP-Pares'!$A$9:$F$9999,3,FALSE))</f>
      </c>
      <c r="F73" s="187">
        <f ca="1">IF(ISERROR(VLOOKUP(CELL("contents",$B73),'InsQP-Pares'!$A$9:$F$9999,4,FALSE)),"",VLOOKUP(CELL("contents",$B73),'InsQP-Pares'!$A$9:$F$9999,4,FALSE))</f>
      </c>
      <c r="G73" s="187">
        <f ca="1">IF(ISERROR(VLOOKUP(CELL("contents",$B73),'InsQP-Pares'!$A$9:$F$9999,5,FALSE)),"",VLOOKUP(CELL("contents",$B73),'InsQP-Pares'!$A$9:$F$9999,5,FALSE))</f>
      </c>
      <c r="H73" s="188">
        <f ca="1">IF(ISERROR(VLOOKUP(CELL("contents",$B73),'InsQP-Pares'!$A$9:$F$9999,6,FALSE)),"",VLOOKUP(CELL("contents",$B73),'InsQP-Pares'!$A$9:$F$9999,6,FALSE))</f>
      </c>
      <c r="I73" s="202"/>
      <c r="J73" s="193"/>
      <c r="K73" s="213">
        <f>IF(J74=2,J76,IF(J74=3,"-",J70))</f>
      </c>
      <c r="L73" s="212"/>
    </row>
    <row r="74" spans="1:12" s="137" customFormat="1" ht="9" customHeight="1">
      <c r="A74" s="353"/>
      <c r="B74" s="354"/>
      <c r="C74" s="358"/>
      <c r="D74" s="357"/>
      <c r="E74" s="190">
        <f ca="1">IF(ISERROR(VLOOKUP(CELL("contents",$B73),'InsQP-Pares'!$A$9:$J$9999,7,FALSE)),"",VLOOKUP(CELL("contents",$B73),'InsQP-Pares'!$A$9:$J$9999,7,FALSE))</f>
      </c>
      <c r="F74" s="191">
        <f ca="1">IF(ISERROR(VLOOKUP(CELL("contents",$B73),'InsQP-Pares'!$A$9:$J$9999,8,FALSE)),"",VLOOKUP(CELL("contents",$B73),'InsQP-Pares'!$A$9:$J$9999,8,FALSE))</f>
      </c>
      <c r="G74" s="191">
        <f ca="1">IF(ISERROR(VLOOKUP(CELL("contents",$B73),'InsQP-Pares'!$A$9:$J$9999,9,FALSE)),"",VLOOKUP(CELL("contents",$B73),'InsQP-Pares'!$A$9:$J$9999,9,FALSE))</f>
      </c>
      <c r="H74" s="192">
        <f ca="1">IF(ISERROR(VLOOKUP(CELL("contents",$B73),'InsQP-Pares'!$A$9:$J$9999,10,FALSE)),"",VLOOKUP(CELL("contents",$B73),'InsQP-Pares'!$A$9:$J$9999,10,FALSE))</f>
      </c>
      <c r="I74" s="203"/>
      <c r="J74" s="199"/>
      <c r="K74" s="205">
        <f>IF(J74=0,"",IF(J74=1,J71,IF(J74=3,"FC",J77)))</f>
      </c>
      <c r="L74" s="212"/>
    </row>
    <row r="75" spans="1:12" s="137" customFormat="1" ht="9" customHeight="1">
      <c r="A75" s="136"/>
      <c r="B75" s="195"/>
      <c r="C75" s="11"/>
      <c r="D75" s="196"/>
      <c r="E75" s="197"/>
      <c r="F75" s="11"/>
      <c r="G75" s="11"/>
      <c r="H75" s="11"/>
      <c r="I75" s="11"/>
      <c r="J75" s="204">
        <f>IF(I78=2,E79,IF(I78=3,"-",E76))</f>
      </c>
      <c r="K75" s="200">
        <f>IF(J74=0,"",IF(J74=1,J72,IF(J74=3,"FC",J78)))</f>
      </c>
      <c r="L75" s="201"/>
    </row>
    <row r="76" spans="1:12" s="137" customFormat="1" ht="9" customHeight="1">
      <c r="A76" s="353"/>
      <c r="B76" s="354"/>
      <c r="C76" s="358">
        <v>23</v>
      </c>
      <c r="D76" s="356">
        <f ca="1">IF(ISERROR(VLOOKUP(CELL("contents",$B76),'InsQP-Pares'!$A$9:$F$999,2,FALSE)),"",VLOOKUP(CELL("contents",$B76),'InsQP-Pares'!$A$9:$F$999,2,FALSE))</f>
      </c>
      <c r="E76" s="186">
        <f ca="1">IF(ISERROR(VLOOKUP(CELL("contents",$B76),'InsQP-Pares'!$A$9:$F$9999,3,FALSE)),"",VLOOKUP(CELL("contents",$B76),'InsQP-Pares'!$A$9:$F$9999,3,FALSE))</f>
      </c>
      <c r="F76" s="187">
        <f ca="1">IF(ISERROR(VLOOKUP(CELL("contents",$B76),'InsQP-Pares'!$A$9:$F$9999,4,FALSE)),"",VLOOKUP(CELL("contents",$B76),'InsQP-Pares'!$A$9:$F$9999,4,FALSE))</f>
      </c>
      <c r="G76" s="187">
        <f ca="1">IF(ISERROR(VLOOKUP(CELL("contents",$B76),'InsQP-Pares'!$A$9:$F$9999,5,FALSE)),"",VLOOKUP(CELL("contents",$B76),'InsQP-Pares'!$A$9:$F$9999,5,FALSE))</f>
      </c>
      <c r="H76" s="188">
        <f ca="1">IF(ISERROR(VLOOKUP(CELL("contents",$B76),'InsQP-Pares'!$A$9:$F$9999,6,FALSE)),"",VLOOKUP(CELL("contents",$B76),'InsQP-Pares'!$A$9:$F$9999,6,FALSE))</f>
      </c>
      <c r="I76" s="189"/>
      <c r="J76" s="204">
        <f>IF(I78=2,E80,IF(I78=3,"-",E77))</f>
      </c>
      <c r="K76" s="214"/>
      <c r="L76" s="201"/>
    </row>
    <row r="77" spans="1:12" s="137" customFormat="1" ht="9" customHeight="1">
      <c r="A77" s="353"/>
      <c r="B77" s="354"/>
      <c r="C77" s="358"/>
      <c r="D77" s="357"/>
      <c r="E77" s="190">
        <f ca="1">IF(ISERROR(VLOOKUP(CELL("contents",$B76),'InsQP-Pares'!$A$9:$J$9999,7,FALSE)),"",VLOOKUP(CELL("contents",$B76),'InsQP-Pares'!$A$9:$J$9999,7,FALSE))</f>
      </c>
      <c r="F77" s="191">
        <f ca="1">IF(ISERROR(VLOOKUP(CELL("contents",$B76),'InsQP-Pares'!$A$9:$J$9999,8,FALSE)),"",VLOOKUP(CELL("contents",$B76),'InsQP-Pares'!$A$9:$J$9999,8,FALSE))</f>
      </c>
      <c r="G77" s="191">
        <f ca="1">IF(ISERROR(VLOOKUP(CELL("contents",$B76),'InsQP-Pares'!$A$9:$J$9999,9,FALSE)),"",VLOOKUP(CELL("contents",$B76),'InsQP-Pares'!$A$9:$J$9999,9,FALSE))</f>
      </c>
      <c r="H77" s="192">
        <f ca="1">IF(ISERROR(VLOOKUP(CELL("contents",$B76),'InsQP-Pares'!$A$9:$J$9999,10,FALSE)),"",VLOOKUP(CELL("contents",$B76),'InsQP-Pares'!$A$9:$J$9999,10,FALSE))</f>
      </c>
      <c r="I77" s="193"/>
      <c r="J77" s="205">
        <f>IF(I78=0,"",IF(I78=1,H76,IF(I78=3,"FC",H79)))</f>
      </c>
      <c r="K77" s="203"/>
      <c r="L77" s="201"/>
    </row>
    <row r="78" spans="1:12" s="137" customFormat="1" ht="9" customHeight="1">
      <c r="A78" s="136"/>
      <c r="B78" s="195"/>
      <c r="C78" s="11"/>
      <c r="D78" s="196"/>
      <c r="E78" s="197"/>
      <c r="F78" s="11"/>
      <c r="G78" s="11"/>
      <c r="H78" s="198"/>
      <c r="I78" s="199"/>
      <c r="J78" s="200">
        <f>IF(I78=0,"",IF(I78=1,H77,IF(I78=3,"FC",H80)))</f>
      </c>
      <c r="K78" s="203"/>
      <c r="L78" s="204">
        <f>IF(K81=2,L90,IF(K81=3,"-",L66))</f>
      </c>
    </row>
    <row r="79" spans="1:12" s="137" customFormat="1" ht="9" customHeight="1">
      <c r="A79" s="353"/>
      <c r="B79" s="354"/>
      <c r="C79" s="355">
        <v>24</v>
      </c>
      <c r="D79" s="356">
        <f ca="1">IF(ISERROR(VLOOKUP(CELL("contents",$B79),'InsQP-Pares'!$A$9:$F$999,2,FALSE)),"",VLOOKUP(CELL("contents",$B79),'InsQP-Pares'!$A$9:$F$999,2,FALSE))</f>
      </c>
      <c r="E79" s="186">
        <f ca="1">IF(ISERROR(VLOOKUP(CELL("contents",$B79),'InsQP-Pares'!$A$9:$F$9999,3,FALSE)),"",VLOOKUP(CELL("contents",$B79),'InsQP-Pares'!$A$9:$F$9999,3,FALSE))</f>
      </c>
      <c r="F79" s="187">
        <f ca="1">IF(ISERROR(VLOOKUP(CELL("contents",$B79),'InsQP-Pares'!$A$9:$F$9999,4,FALSE)),"",VLOOKUP(CELL("contents",$B79),'InsQP-Pares'!$A$9:$F$9999,4,FALSE))</f>
      </c>
      <c r="G79" s="187">
        <f ca="1">IF(ISERROR(VLOOKUP(CELL("contents",$B79),'InsQP-Pares'!$A$9:$F$9999,5,FALSE)),"",VLOOKUP(CELL("contents",$B79),'InsQP-Pares'!$A$9:$F$9999,5,FALSE))</f>
      </c>
      <c r="H79" s="188">
        <f ca="1">IF(ISERROR(VLOOKUP(CELL("contents",$B79),'InsQP-Pares'!$A$9:$F$9999,6,FALSE)),"",VLOOKUP(CELL("contents",$B79),'InsQP-Pares'!$A$9:$F$9999,6,FALSE))</f>
      </c>
      <c r="I79" s="202"/>
      <c r="J79" s="11"/>
      <c r="K79" s="11"/>
      <c r="L79" s="215">
        <f>IF(K81=2,L91,IF(K81=3,"-",L67))</f>
      </c>
    </row>
    <row r="80" spans="1:12" s="137" customFormat="1" ht="9" customHeight="1">
      <c r="A80" s="353"/>
      <c r="B80" s="354"/>
      <c r="C80" s="355"/>
      <c r="D80" s="357"/>
      <c r="E80" s="190">
        <f ca="1">IF(ISERROR(VLOOKUP(CELL("contents",$B79),'InsQP-Pares'!$A$9:$J$9999,7,FALSE)),"",VLOOKUP(CELL("contents",$B79),'InsQP-Pares'!$A$9:$J$9999,7,FALSE))</f>
      </c>
      <c r="F80" s="191">
        <f ca="1">IF(ISERROR(VLOOKUP(CELL("contents",$B79),'InsQP-Pares'!$A$9:$J$9999,8,FALSE)),"",VLOOKUP(CELL("contents",$B79),'InsQP-Pares'!$A$9:$J$9999,8,FALSE))</f>
      </c>
      <c r="G80" s="191">
        <f ca="1">IF(ISERROR(VLOOKUP(CELL("contents",$B79),'InsQP-Pares'!$A$9:$J$9999,9,FALSE)),"",VLOOKUP(CELL("contents",$B79),'InsQP-Pares'!$A$9:$J$9999,9,FALSE))</f>
      </c>
      <c r="H80" s="192">
        <f ca="1">IF(ISERROR(VLOOKUP(CELL("contents",$B79),'InsQP-Pares'!$A$9:$J$9999,10,FALSE)),"",VLOOKUP(CELL("contents",$B79),'InsQP-Pares'!$A$9:$J$9999,10,FALSE))</f>
      </c>
      <c r="I80" s="203"/>
      <c r="J80" s="11"/>
      <c r="K80" s="11"/>
      <c r="L80" s="216">
        <f>IF(K81=0,"",IF(K81=1,L68,IF(K81=3,"FC",L92)))</f>
      </c>
    </row>
    <row r="81" spans="1:12" s="137" customFormat="1" ht="9" customHeight="1">
      <c r="A81" s="209"/>
      <c r="B81" s="217"/>
      <c r="C81" s="11"/>
      <c r="D81" s="196"/>
      <c r="E81" s="197"/>
      <c r="F81" s="11"/>
      <c r="G81" s="11"/>
      <c r="H81" s="11"/>
      <c r="I81" s="11"/>
      <c r="J81" s="185">
        <f>IF(I84=2,E85,IF(I84=3,"-",E82))</f>
      </c>
      <c r="K81" s="218"/>
      <c r="L81" s="219">
        <f>IF(K81=0,"",IF(K81=1,L69,IF(K81=3,"FC",L93)))</f>
      </c>
    </row>
    <row r="82" spans="1:12" s="137" customFormat="1" ht="9" customHeight="1">
      <c r="A82" s="353"/>
      <c r="B82" s="354"/>
      <c r="C82" s="355">
        <v>25</v>
      </c>
      <c r="D82" s="356">
        <f ca="1">IF(ISERROR(VLOOKUP(CELL("contents",$B82),'InsQP-Pares'!$A$9:$F$999,2,FALSE)),"",VLOOKUP(CELL("contents",$B82),'InsQP-Pares'!$A$9:$F$999,2,FALSE))</f>
      </c>
      <c r="E82" s="186">
        <f ca="1">IF(ISERROR(VLOOKUP(CELL("contents",$B82),'InsQP-Pares'!$A$9:$F$9999,3,FALSE)),"",VLOOKUP(CELL("contents",$B82),'InsQP-Pares'!$A$9:$F$9999,3,FALSE))</f>
      </c>
      <c r="F82" s="187">
        <f ca="1">IF(ISERROR(VLOOKUP(CELL("contents",$B82),'InsQP-Pares'!$A$9:$F$9999,4,FALSE)),"",VLOOKUP(CELL("contents",$B82),'InsQP-Pares'!$A$9:$F$9999,4,FALSE))</f>
      </c>
      <c r="G82" s="187">
        <f ca="1">IF(ISERROR(VLOOKUP(CELL("contents",$B82),'InsQP-Pares'!$A$9:$F$9999,5,FALSE)),"",VLOOKUP(CELL("contents",$B82),'InsQP-Pares'!$A$9:$F$9999,5,FALSE))</f>
      </c>
      <c r="H82" s="188">
        <f ca="1">IF(ISERROR(VLOOKUP(CELL("contents",$B82),'InsQP-Pares'!$A$9:$F$9999,6,FALSE)),"",VLOOKUP(CELL("contents",$B82),'InsQP-Pares'!$A$9:$F$9999,6,FALSE))</f>
      </c>
      <c r="I82" s="189"/>
      <c r="J82" s="185">
        <f>IF(I84=2,E86,IF(I84=3,"-",E83))</f>
      </c>
      <c r="K82" s="3"/>
      <c r="L82" s="201"/>
    </row>
    <row r="83" spans="1:12" s="137" customFormat="1" ht="9" customHeight="1">
      <c r="A83" s="353"/>
      <c r="B83" s="354"/>
      <c r="C83" s="355"/>
      <c r="D83" s="357"/>
      <c r="E83" s="190">
        <f ca="1">IF(ISERROR(VLOOKUP(CELL("contents",$B82),'InsQP-Pares'!$A$9:$J$9999,7,FALSE)),"",VLOOKUP(CELL("contents",$B82),'InsQP-Pares'!$A$9:$J$9999,7,FALSE))</f>
      </c>
      <c r="F83" s="191">
        <f ca="1">IF(ISERROR(VLOOKUP(CELL("contents",$B82),'InsQP-Pares'!$A$9:$J$9999,8,FALSE)),"",VLOOKUP(CELL("contents",$B82),'InsQP-Pares'!$A$9:$J$9999,8,FALSE))</f>
      </c>
      <c r="G83" s="191">
        <f ca="1">IF(ISERROR(VLOOKUP(CELL("contents",$B82),'InsQP-Pares'!$A$9:$J$9999,9,FALSE)),"",VLOOKUP(CELL("contents",$B82),'InsQP-Pares'!$A$9:$J$9999,9,FALSE))</f>
      </c>
      <c r="H83" s="192">
        <f ca="1">IF(ISERROR(VLOOKUP(CELL("contents",$B82),'InsQP-Pares'!$A$9:$J$9999,10,FALSE)),"",VLOOKUP(CELL("contents",$B82),'InsQP-Pares'!$A$9:$J$9999,10,FALSE))</f>
      </c>
      <c r="I83" s="193"/>
      <c r="J83" s="194">
        <f>IF(I84=0,"",IF(I84=1,H82,IF(I84=3,"FC",H85)))</f>
      </c>
      <c r="K83" s="11"/>
      <c r="L83" s="201"/>
    </row>
    <row r="84" spans="1:12" s="137" customFormat="1" ht="9" customHeight="1">
      <c r="A84" s="136"/>
      <c r="B84" s="195"/>
      <c r="C84" s="11"/>
      <c r="D84" s="196"/>
      <c r="E84" s="197"/>
      <c r="F84" s="11"/>
      <c r="G84" s="11"/>
      <c r="H84" s="198"/>
      <c r="I84" s="199"/>
      <c r="J84" s="200">
        <f>IF(I84=0,"",IF(I84=1,H83,IF(I84=3,"FC",H86)))</f>
      </c>
      <c r="K84" s="185">
        <f>IF(J86=2,J87,IF(J86=3,"-",J81))</f>
      </c>
      <c r="L84" s="201"/>
    </row>
    <row r="85" spans="1:12" s="137" customFormat="1" ht="9" customHeight="1">
      <c r="A85" s="353"/>
      <c r="B85" s="354"/>
      <c r="C85" s="358">
        <v>26</v>
      </c>
      <c r="D85" s="356">
        <f ca="1">IF(ISERROR(VLOOKUP(CELL("contents",$B85),'InsQP-Pares'!$A$9:$F$999,2,FALSE)),"",VLOOKUP(CELL("contents",$B85),'InsQP-Pares'!$A$9:$F$999,2,FALSE))</f>
      </c>
      <c r="E85" s="186">
        <f ca="1">IF(ISERROR(VLOOKUP(CELL("contents",$B85),'InsQP-Pares'!$A$9:$F$9999,3,FALSE)),"",VLOOKUP(CELL("contents",$B85),'InsQP-Pares'!$A$9:$F$9999,3,FALSE))</f>
      </c>
      <c r="F85" s="187">
        <f ca="1">IF(ISERROR(VLOOKUP(CELL("contents",$B85),'InsQP-Pares'!$A$9:$F$9999,4,FALSE)),"",VLOOKUP(CELL("contents",$B85),'InsQP-Pares'!$A$9:$F$9999,4,FALSE))</f>
      </c>
      <c r="G85" s="187">
        <f ca="1">IF(ISERROR(VLOOKUP(CELL("contents",$B85),'InsQP-Pares'!$A$9:$F$9999,5,FALSE)),"",VLOOKUP(CELL("contents",$B85),'InsQP-Pares'!$A$9:$F$9999,5,FALSE))</f>
      </c>
      <c r="H85" s="188">
        <f ca="1">IF(ISERROR(VLOOKUP(CELL("contents",$B85),'InsQP-Pares'!$A$9:$F$9999,6,FALSE)),"",VLOOKUP(CELL("contents",$B85),'InsQP-Pares'!$A$9:$F$9999,6,FALSE))</f>
      </c>
      <c r="I85" s="202"/>
      <c r="J85" s="193"/>
      <c r="K85" s="185">
        <f>IF(J86=2,J88,IF(J86=3,"-",J82))</f>
      </c>
      <c r="L85" s="201"/>
    </row>
    <row r="86" spans="1:12" s="137" customFormat="1" ht="9" customHeight="1">
      <c r="A86" s="353"/>
      <c r="B86" s="354"/>
      <c r="C86" s="358"/>
      <c r="D86" s="357"/>
      <c r="E86" s="190">
        <f ca="1">IF(ISERROR(VLOOKUP(CELL("contents",$B85),'InsQP-Pares'!$A$9:$J$9999,7,FALSE)),"",VLOOKUP(CELL("contents",$B85),'InsQP-Pares'!$A$9:$J$9999,7,FALSE))</f>
      </c>
      <c r="F86" s="191">
        <f ca="1">IF(ISERROR(VLOOKUP(CELL("contents",$B85),'InsQP-Pares'!$A$9:$J$9999,8,FALSE)),"",VLOOKUP(CELL("contents",$B85),'InsQP-Pares'!$A$9:$J$9999,8,FALSE))</f>
      </c>
      <c r="G86" s="191">
        <f ca="1">IF(ISERROR(VLOOKUP(CELL("contents",$B85),'InsQP-Pares'!$A$9:$J$9999,9,FALSE)),"",VLOOKUP(CELL("contents",$B85),'InsQP-Pares'!$A$9:$J$9999,9,FALSE))</f>
      </c>
      <c r="H86" s="192">
        <f ca="1">IF(ISERROR(VLOOKUP(CELL("contents",$B85),'InsQP-Pares'!$A$9:$J$9999,10,FALSE)),"",VLOOKUP(CELL("contents",$B85),'InsQP-Pares'!$A$9:$J$9999,10,FALSE))</f>
      </c>
      <c r="I86" s="203"/>
      <c r="J86" s="199"/>
      <c r="K86" s="194">
        <f>IF(J86=0,"",IF(J86=1,J83,IF(J86=3,"FC",J89)))</f>
      </c>
      <c r="L86" s="201"/>
    </row>
    <row r="87" spans="1:12" s="137" customFormat="1" ht="9" customHeight="1">
      <c r="A87" s="136"/>
      <c r="B87" s="195"/>
      <c r="C87" s="11"/>
      <c r="D87" s="196"/>
      <c r="E87" s="197"/>
      <c r="F87" s="11"/>
      <c r="G87" s="11"/>
      <c r="H87" s="11"/>
      <c r="I87" s="11"/>
      <c r="J87" s="204">
        <f>IF(I90=2,E91,IF(I90=3,"-",E88))</f>
      </c>
      <c r="K87" s="200">
        <f>IF(J86=0,"",IF(J86=1,J84,IF(J86=3,"FC",J90)))</f>
      </c>
      <c r="L87" s="201"/>
    </row>
    <row r="88" spans="1:12" s="137" customFormat="1" ht="9" customHeight="1">
      <c r="A88" s="353"/>
      <c r="B88" s="354"/>
      <c r="C88" s="358">
        <v>27</v>
      </c>
      <c r="D88" s="356">
        <f ca="1">IF(ISERROR(VLOOKUP(CELL("contents",$B88),'InsQP-Pares'!$A$9:$F$999,2,FALSE)),"",VLOOKUP(CELL("contents",$B88),'InsQP-Pares'!$A$9:$F$999,2,FALSE))</f>
      </c>
      <c r="E88" s="186">
        <f ca="1">IF(ISERROR(VLOOKUP(CELL("contents",$B88),'InsQP-Pares'!$A$9:$F$9999,3,FALSE)),"",VLOOKUP(CELL("contents",$B88),'InsQP-Pares'!$A$9:$F$9999,3,FALSE))</f>
      </c>
      <c r="F88" s="187">
        <f ca="1">IF(ISERROR(VLOOKUP(CELL("contents",$B88),'InsQP-Pares'!$A$9:$F$9999,4,FALSE)),"",VLOOKUP(CELL("contents",$B88),'InsQP-Pares'!$A$9:$F$9999,4,FALSE))</f>
      </c>
      <c r="G88" s="187">
        <f ca="1">IF(ISERROR(VLOOKUP(CELL("contents",$B88),'InsQP-Pares'!$A$9:$F$9999,5,FALSE)),"",VLOOKUP(CELL("contents",$B88),'InsQP-Pares'!$A$9:$F$9999,5,FALSE))</f>
      </c>
      <c r="H88" s="188">
        <f ca="1">IF(ISERROR(VLOOKUP(CELL("contents",$B88),'InsQP-Pares'!$A$9:$F$9999,6,FALSE)),"",VLOOKUP(CELL("contents",$B88),'InsQP-Pares'!$A$9:$F$9999,6,FALSE))</f>
      </c>
      <c r="I88" s="189"/>
      <c r="J88" s="204">
        <f>IF(I90=2,E92,IF(I90=3,"-",E89))</f>
      </c>
      <c r="K88" s="201"/>
      <c r="L88" s="212"/>
    </row>
    <row r="89" spans="1:12" s="137" customFormat="1" ht="9" customHeight="1">
      <c r="A89" s="353"/>
      <c r="B89" s="354"/>
      <c r="C89" s="358"/>
      <c r="D89" s="357"/>
      <c r="E89" s="190">
        <f ca="1">IF(ISERROR(VLOOKUP(CELL("contents",$B88),'InsQP-Pares'!$A$9:$J$9999,7,FALSE)),"",VLOOKUP(CELL("contents",$B88),'InsQP-Pares'!$A$9:$J$9999,7,FALSE))</f>
      </c>
      <c r="F89" s="191">
        <f ca="1">IF(ISERROR(VLOOKUP(CELL("contents",$B88),'InsQP-Pares'!$A$9:$J$9999,8,FALSE)),"",VLOOKUP(CELL("contents",$B88),'InsQP-Pares'!$A$9:$J$9999,8,FALSE))</f>
      </c>
      <c r="G89" s="191">
        <f ca="1">IF(ISERROR(VLOOKUP(CELL("contents",$B88),'InsQP-Pares'!$A$9:$J$9999,9,FALSE)),"",VLOOKUP(CELL("contents",$B88),'InsQP-Pares'!$A$9:$J$9999,9,FALSE))</f>
      </c>
      <c r="H89" s="192">
        <f ca="1">IF(ISERROR(VLOOKUP(CELL("contents",$B88),'InsQP-Pares'!$A$9:$J$9999,10,FALSE)),"",VLOOKUP(CELL("contents",$B88),'InsQP-Pares'!$A$9:$J$9999,10,FALSE))</f>
      </c>
      <c r="I89" s="193"/>
      <c r="J89" s="205">
        <f>IF(I90=0,"",IF(I90=1,H88,IF(I90=3,"FC",H91)))</f>
      </c>
      <c r="K89" s="201"/>
      <c r="L89" s="212"/>
    </row>
    <row r="90" spans="1:12" s="137" customFormat="1" ht="9" customHeight="1">
      <c r="A90" s="136"/>
      <c r="B90" s="195"/>
      <c r="C90" s="11"/>
      <c r="D90" s="196"/>
      <c r="E90" s="197"/>
      <c r="F90" s="11"/>
      <c r="G90" s="11"/>
      <c r="H90" s="198"/>
      <c r="I90" s="199"/>
      <c r="J90" s="200">
        <f>IF(I90=0,"",IF(I90=1,H89,IF(I90=3,"FC",H92)))</f>
      </c>
      <c r="K90" s="201"/>
      <c r="L90" s="213">
        <f>IF(K93=2,K96,IF(K93=3,"-",K84))</f>
      </c>
    </row>
    <row r="91" spans="1:12" s="137" customFormat="1" ht="9" customHeight="1">
      <c r="A91" s="353"/>
      <c r="B91" s="354"/>
      <c r="C91" s="358">
        <v>28</v>
      </c>
      <c r="D91" s="356">
        <f ca="1">IF(ISERROR(VLOOKUP(CELL("contents",$B91),'InsQP-Pares'!$A$9:$F$999,2,FALSE)),"",VLOOKUP(CELL("contents",$B91),'InsQP-Pares'!$A$9:$F$999,2,FALSE))</f>
      </c>
      <c r="E91" s="186">
        <f ca="1">IF(ISERROR(VLOOKUP(CELL("contents",$B91),'InsQP-Pares'!$A$9:$F$9999,3,FALSE)),"",VLOOKUP(CELL("contents",$B91),'InsQP-Pares'!$A$9:$F$9999,3,FALSE))</f>
      </c>
      <c r="F91" s="187">
        <f ca="1">IF(ISERROR(VLOOKUP(CELL("contents",$B91),'InsQP-Pares'!$A$9:$F$9999,4,FALSE)),"",VLOOKUP(CELL("contents",$B91),'InsQP-Pares'!$A$9:$F$9999,4,FALSE))</f>
      </c>
      <c r="G91" s="187">
        <f ca="1">IF(ISERROR(VLOOKUP(CELL("contents",$B91),'InsQP-Pares'!$A$9:$F$9999,5,FALSE)),"",VLOOKUP(CELL("contents",$B91),'InsQP-Pares'!$A$9:$F$9999,5,FALSE))</f>
      </c>
      <c r="H91" s="188">
        <f ca="1">IF(ISERROR(VLOOKUP(CELL("contents",$B91),'InsQP-Pares'!$A$9:$F$9999,6,FALSE)),"",VLOOKUP(CELL("contents",$B91),'InsQP-Pares'!$A$9:$F$9999,6,FALSE))</f>
      </c>
      <c r="I91" s="202"/>
      <c r="J91" s="11"/>
      <c r="K91" s="201"/>
      <c r="L91" s="213">
        <f>IF(K93=2,K97,IF(K93=3,"-",K85))</f>
      </c>
    </row>
    <row r="92" spans="1:12" s="137" customFormat="1" ht="9" customHeight="1">
      <c r="A92" s="353"/>
      <c r="B92" s="354"/>
      <c r="C92" s="358"/>
      <c r="D92" s="357"/>
      <c r="E92" s="190">
        <f ca="1">IF(ISERROR(VLOOKUP(CELL("contents",$B91),'InsQP-Pares'!$A$9:$J$9999,7,FALSE)),"",VLOOKUP(CELL("contents",$B91),'InsQP-Pares'!$A$9:$J$9999,7,FALSE))</f>
      </c>
      <c r="F92" s="191">
        <f ca="1">IF(ISERROR(VLOOKUP(CELL("contents",$B91),'InsQP-Pares'!$A$9:$J$9999,8,FALSE)),"",VLOOKUP(CELL("contents",$B91),'InsQP-Pares'!$A$9:$J$9999,8,FALSE))</f>
      </c>
      <c r="G92" s="191">
        <f ca="1">IF(ISERROR(VLOOKUP(CELL("contents",$B91),'InsQP-Pares'!$A$9:$J$9999,9,FALSE)),"",VLOOKUP(CELL("contents",$B91),'InsQP-Pares'!$A$9:$J$9999,9,FALSE))</f>
      </c>
      <c r="H92" s="192">
        <f ca="1">IF(ISERROR(VLOOKUP(CELL("contents",$B91),'InsQP-Pares'!$A$9:$J$9999,10,FALSE)),"",VLOOKUP(CELL("contents",$B91),'InsQP-Pares'!$A$9:$J$9999,10,FALSE))</f>
      </c>
      <c r="I92" s="203"/>
      <c r="J92" s="11"/>
      <c r="K92" s="208"/>
      <c r="L92" s="200">
        <f>IF(K93=0,"",IF(K93=1,K86,IF(K93=3,"FC",K98)))</f>
      </c>
    </row>
    <row r="93" spans="1:12" s="137" customFormat="1" ht="9" customHeight="1">
      <c r="A93" s="209"/>
      <c r="B93" s="210"/>
      <c r="C93" s="11"/>
      <c r="D93" s="196"/>
      <c r="E93" s="197"/>
      <c r="F93" s="11"/>
      <c r="G93" s="11"/>
      <c r="H93" s="11"/>
      <c r="I93" s="11"/>
      <c r="J93" s="185">
        <f>IF(I96=2,E97,IF(I96=3,"-",E94))</f>
      </c>
      <c r="K93" s="199"/>
      <c r="L93" s="200">
        <f>IF(K93=0,"",IF(K93=1,K87,IF(K93=3,"FC",K99)))</f>
      </c>
    </row>
    <row r="94" spans="1:12" s="137" customFormat="1" ht="9" customHeight="1">
      <c r="A94" s="353"/>
      <c r="B94" s="354"/>
      <c r="C94" s="358">
        <v>29</v>
      </c>
      <c r="D94" s="356">
        <f ca="1">IF(ISERROR(VLOOKUP(CELL("contents",$B94),'InsQP-Pares'!$A$9:$F$999,2,FALSE)),"",VLOOKUP(CELL("contents",$B94),'InsQP-Pares'!$A$9:$F$999,2,FALSE))</f>
      </c>
      <c r="E94" s="186">
        <f ca="1">IF(ISERROR(VLOOKUP(CELL("contents",$B94),'InsQP-Pares'!$A$9:$F$9999,3,FALSE)),"",VLOOKUP(CELL("contents",$B94),'InsQP-Pares'!$A$9:$F$9999,3,FALSE))</f>
      </c>
      <c r="F94" s="187">
        <f ca="1">IF(ISERROR(VLOOKUP(CELL("contents",$B94),'InsQP-Pares'!$A$9:$F$9999,4,FALSE)),"",VLOOKUP(CELL("contents",$B94),'InsQP-Pares'!$A$9:$F$9999,4,FALSE))</f>
      </c>
      <c r="G94" s="187">
        <f ca="1">IF(ISERROR(VLOOKUP(CELL("contents",$B94),'InsQP-Pares'!$A$9:$F$9999,5,FALSE)),"",VLOOKUP(CELL("contents",$B94),'InsQP-Pares'!$A$9:$F$9999,5,FALSE))</f>
      </c>
      <c r="H94" s="188">
        <f ca="1">IF(ISERROR(VLOOKUP(CELL("contents",$B94),'InsQP-Pares'!$A$9:$F$9999,6,FALSE)),"",VLOOKUP(CELL("contents",$B94),'InsQP-Pares'!$A$9:$F$9999,6,FALSE))</f>
      </c>
      <c r="I94" s="189"/>
      <c r="J94" s="185">
        <f>IF(I96=2,E98,IF(I96=3,"-",E95))</f>
      </c>
      <c r="K94" s="208"/>
      <c r="L94" s="214"/>
    </row>
    <row r="95" spans="1:12" s="137" customFormat="1" ht="9" customHeight="1">
      <c r="A95" s="353"/>
      <c r="B95" s="354"/>
      <c r="C95" s="358"/>
      <c r="D95" s="357"/>
      <c r="E95" s="190">
        <f ca="1">IF(ISERROR(VLOOKUP(CELL("contents",$B94),'InsQP-Pares'!$A$9:$J$9999,7,FALSE)),"",VLOOKUP(CELL("contents",$B94),'InsQP-Pares'!$A$9:$J$9999,7,FALSE))</f>
      </c>
      <c r="F95" s="191">
        <f ca="1">IF(ISERROR(VLOOKUP(CELL("contents",$B94),'InsQP-Pares'!$A$9:$J$9999,8,FALSE)),"",VLOOKUP(CELL("contents",$B94),'InsQP-Pares'!$A$9:$J$9999,8,FALSE))</f>
      </c>
      <c r="G95" s="191">
        <f ca="1">IF(ISERROR(VLOOKUP(CELL("contents",$B94),'InsQP-Pares'!$A$9:$J$9999,9,FALSE)),"",VLOOKUP(CELL("contents",$B94),'InsQP-Pares'!$A$9:$J$9999,9,FALSE))</f>
      </c>
      <c r="H95" s="192">
        <f ca="1">IF(ISERROR(VLOOKUP(CELL("contents",$B94),'InsQP-Pares'!$A$9:$J$9999,10,FALSE)),"",VLOOKUP(CELL("contents",$B94),'InsQP-Pares'!$A$9:$J$9999,10,FALSE))</f>
      </c>
      <c r="I95" s="193"/>
      <c r="J95" s="194">
        <f>IF(I96=0,"",IF(I96=1,H94,IF(I96=3,"FC",H97)))</f>
      </c>
      <c r="K95" s="201"/>
      <c r="L95" s="203"/>
    </row>
    <row r="96" spans="1:12" s="137" customFormat="1" ht="9" customHeight="1">
      <c r="A96" s="136"/>
      <c r="B96" s="195"/>
      <c r="C96" s="11"/>
      <c r="D96" s="196"/>
      <c r="E96" s="197"/>
      <c r="F96" s="11"/>
      <c r="G96" s="11"/>
      <c r="H96" s="198"/>
      <c r="I96" s="199"/>
      <c r="J96" s="200">
        <f>IF(I96=0,"",IF(I96=1,H95,IF(I96=3,"FC",H98)))</f>
      </c>
      <c r="K96" s="213">
        <f>IF(J98=2,J99,IF(J98=3,"-",J93))</f>
      </c>
      <c r="L96" s="203"/>
    </row>
    <row r="97" spans="1:12" s="137" customFormat="1" ht="9" customHeight="1">
      <c r="A97" s="353"/>
      <c r="B97" s="354"/>
      <c r="C97" s="358">
        <v>30</v>
      </c>
      <c r="D97" s="356">
        <f ca="1">IF(ISERROR(VLOOKUP(CELL("contents",$B97),'InsQP-Pares'!$A$9:$F$999,2,FALSE)),"",VLOOKUP(CELL("contents",$B97),'InsQP-Pares'!$A$9:$F$999,2,FALSE))</f>
      </c>
      <c r="E97" s="186">
        <f ca="1">IF(ISERROR(VLOOKUP(CELL("contents",$B97),'InsQP-Pares'!$A$9:$F$9999,3,FALSE)),"",VLOOKUP(CELL("contents",$B97),'InsQP-Pares'!$A$9:$F$9999,3,FALSE))</f>
      </c>
      <c r="F97" s="187">
        <f ca="1">IF(ISERROR(VLOOKUP(CELL("contents",$B97),'InsQP-Pares'!$A$9:$F$9999,4,FALSE)),"",VLOOKUP(CELL("contents",$B97),'InsQP-Pares'!$A$9:$F$9999,4,FALSE))</f>
      </c>
      <c r="G97" s="187">
        <f ca="1">IF(ISERROR(VLOOKUP(CELL("contents",$B97),'InsQP-Pares'!$A$9:$F$9999,5,FALSE)),"",VLOOKUP(CELL("contents",$B97),'InsQP-Pares'!$A$9:$F$9999,5,FALSE))</f>
      </c>
      <c r="H97" s="188">
        <f ca="1">IF(ISERROR(VLOOKUP(CELL("contents",$B97),'InsQP-Pares'!$A$9:$F$9999,6,FALSE)),"",VLOOKUP(CELL("contents",$B97),'InsQP-Pares'!$A$9:$F$9999,6,FALSE))</f>
      </c>
      <c r="I97" s="202"/>
      <c r="J97" s="193"/>
      <c r="K97" s="213">
        <f>IF(J98=2,J100,IF(J98=3,"-",J94))</f>
      </c>
      <c r="L97" s="203"/>
    </row>
    <row r="98" spans="1:12" s="137" customFormat="1" ht="9" customHeight="1">
      <c r="A98" s="353"/>
      <c r="B98" s="354"/>
      <c r="C98" s="358"/>
      <c r="D98" s="357"/>
      <c r="E98" s="190">
        <f ca="1">IF(ISERROR(VLOOKUP(CELL("contents",$B97),'InsQP-Pares'!$A$9:$J$9999,7,FALSE)),"",VLOOKUP(CELL("contents",$B97),'InsQP-Pares'!$A$9:$J$9999,7,FALSE))</f>
      </c>
      <c r="F98" s="191">
        <f ca="1">IF(ISERROR(VLOOKUP(CELL("contents",$B97),'InsQP-Pares'!$A$9:$J$9999,8,FALSE)),"",VLOOKUP(CELL("contents",$B97),'InsQP-Pares'!$A$9:$J$9999,8,FALSE))</f>
      </c>
      <c r="G98" s="191">
        <f ca="1">IF(ISERROR(VLOOKUP(CELL("contents",$B97),'InsQP-Pares'!$A$9:$J$9999,9,FALSE)),"",VLOOKUP(CELL("contents",$B97),'InsQP-Pares'!$A$9:$J$9999,9,FALSE))</f>
      </c>
      <c r="H98" s="192">
        <f ca="1">IF(ISERROR(VLOOKUP(CELL("contents",$B97),'InsQP-Pares'!$A$9:$J$9999,10,FALSE)),"",VLOOKUP(CELL("contents",$B97),'InsQP-Pares'!$A$9:$J$9999,10,FALSE))</f>
      </c>
      <c r="I98" s="203"/>
      <c r="J98" s="199"/>
      <c r="K98" s="205">
        <f>IF(J98=0,"",IF(J98=1,J95,IF(J98=3,"FC",J101)))</f>
      </c>
      <c r="L98" s="203"/>
    </row>
    <row r="99" spans="1:12" s="137" customFormat="1" ht="9" customHeight="1">
      <c r="A99" s="136"/>
      <c r="B99" s="195"/>
      <c r="C99" s="11"/>
      <c r="D99" s="196"/>
      <c r="E99" s="197"/>
      <c r="F99" s="11"/>
      <c r="G99" s="11"/>
      <c r="H99" s="11"/>
      <c r="I99" s="11"/>
      <c r="J99" s="204">
        <f>IF(I102=2,E103,IF(I102=3,"-",E100))</f>
      </c>
      <c r="K99" s="200">
        <f>IF(J98=0,"",IF(J98=1,J96,IF(J98=3,"FC",J102)))</f>
      </c>
      <c r="L99" s="11"/>
    </row>
    <row r="100" spans="1:12" s="137" customFormat="1" ht="9" customHeight="1">
      <c r="A100" s="353"/>
      <c r="B100" s="354"/>
      <c r="C100" s="358">
        <v>31</v>
      </c>
      <c r="D100" s="356">
        <f ca="1">IF(ISERROR(VLOOKUP(CELL("contents",$B100),'InsQP-Pares'!$A$9:$F$999,2,FALSE)),"",VLOOKUP(CELL("contents",$B100),'InsQP-Pares'!$A$9:$F$999,2,FALSE))</f>
      </c>
      <c r="E100" s="186">
        <f ca="1">IF(ISERROR(VLOOKUP(CELL("contents",$B100),'InsQP-Pares'!$A$9:$F$9999,3,FALSE)),"",VLOOKUP(CELL("contents",$B100),'InsQP-Pares'!$A$9:$F$9999,3,FALSE))</f>
      </c>
      <c r="F100" s="187">
        <f ca="1">IF(ISERROR(VLOOKUP(CELL("contents",$B100),'InsQP-Pares'!$A$9:$F$9999,4,FALSE)),"",VLOOKUP(CELL("contents",$B100),'InsQP-Pares'!$A$9:$F$9999,4,FALSE))</f>
      </c>
      <c r="G100" s="187">
        <f ca="1">IF(ISERROR(VLOOKUP(CELL("contents",$B100),'InsQP-Pares'!$A$9:$F$9999,5,FALSE)),"",VLOOKUP(CELL("contents",$B100),'InsQP-Pares'!$A$9:$F$9999,5,FALSE))</f>
      </c>
      <c r="H100" s="188">
        <f ca="1">IF(ISERROR(VLOOKUP(CELL("contents",$B100),'InsQP-Pares'!$A$9:$F$9999,6,FALSE)),"",VLOOKUP(CELL("contents",$B100),'InsQP-Pares'!$A$9:$F$9999,6,FALSE))</f>
      </c>
      <c r="I100" s="189"/>
      <c r="J100" s="204">
        <f>IF(I102=2,E104,IF(I102=3,"-",E101))</f>
      </c>
      <c r="K100" s="214"/>
      <c r="L100" s="11"/>
    </row>
    <row r="101" spans="1:12" s="137" customFormat="1" ht="9" customHeight="1">
      <c r="A101" s="353"/>
      <c r="B101" s="354"/>
      <c r="C101" s="358"/>
      <c r="D101" s="357"/>
      <c r="E101" s="190">
        <f ca="1">IF(ISERROR(VLOOKUP(CELL("contents",$B100),'InsQP-Pares'!$A$9:$J$9999,7,FALSE)),"",VLOOKUP(CELL("contents",$B100),'InsQP-Pares'!$A$9:$J$9999,7,FALSE))</f>
      </c>
      <c r="F101" s="191">
        <f ca="1">IF(ISERROR(VLOOKUP(CELL("contents",$B100),'InsQP-Pares'!$A$9:$J$9999,8,FALSE)),"",VLOOKUP(CELL("contents",$B100),'InsQP-Pares'!$A$9:$J$9999,8,FALSE))</f>
      </c>
      <c r="G101" s="191">
        <f ca="1">IF(ISERROR(VLOOKUP(CELL("contents",$B100),'InsQP-Pares'!$A$9:$J$9999,9,FALSE)),"",VLOOKUP(CELL("contents",$B100),'InsQP-Pares'!$A$9:$J$9999,9,FALSE))</f>
      </c>
      <c r="H101" s="192">
        <f ca="1">IF(ISERROR(VLOOKUP(CELL("contents",$B100),'InsQP-Pares'!$A$9:$J$9999,10,FALSE)),"",VLOOKUP(CELL("contents",$B100),'InsQP-Pares'!$A$9:$J$9999,10,FALSE))</f>
      </c>
      <c r="I101" s="193"/>
      <c r="J101" s="205">
        <f>IF(I102=0,"",IF(I102=1,H100,IF(I102=3,"FC",H103)))</f>
      </c>
      <c r="K101" s="203"/>
      <c r="L101" s="11"/>
    </row>
    <row r="102" spans="1:12" s="137" customFormat="1" ht="9" customHeight="1">
      <c r="A102" s="136"/>
      <c r="B102" s="195"/>
      <c r="C102" s="11"/>
      <c r="D102" s="196"/>
      <c r="E102" s="197"/>
      <c r="F102" s="11"/>
      <c r="G102" s="11"/>
      <c r="H102" s="198"/>
      <c r="I102" s="199"/>
      <c r="J102" s="200">
        <f>IF(I102=0,"",IF(I102=1,H101,IF(I102=3,"FC",H104)))</f>
      </c>
      <c r="K102" s="11"/>
      <c r="L102"/>
    </row>
    <row r="103" spans="1:12" s="137" customFormat="1" ht="9" customHeight="1">
      <c r="A103" s="353"/>
      <c r="B103" s="354"/>
      <c r="C103" s="355">
        <v>32</v>
      </c>
      <c r="D103" s="356">
        <f ca="1">IF(ISERROR(VLOOKUP(CELL("contents",$B103),'InsQP-Pares'!$A$9:$F$999,2,FALSE)),"",VLOOKUP(CELL("contents",$B103),'InsQP-Pares'!$A$9:$F$999,2,FALSE))</f>
      </c>
      <c r="E103" s="186">
        <f ca="1">IF(ISERROR(VLOOKUP(CELL("contents",$B103),'InsQP-Pares'!$A$9:$F$9999,3,FALSE)),"",VLOOKUP(CELL("contents",$B103),'InsQP-Pares'!$A$9:$F$9999,3,FALSE))</f>
      </c>
      <c r="F103" s="187">
        <f ca="1">IF(ISERROR(VLOOKUP(CELL("contents",$B103),'InsQP-Pares'!$A$9:$F$9999,4,FALSE)),"",VLOOKUP(CELL("contents",$B103),'InsQP-Pares'!$A$9:$F$9999,4,FALSE))</f>
      </c>
      <c r="G103" s="187">
        <f ca="1">IF(ISERROR(VLOOKUP(CELL("contents",$B103),'InsQP-Pares'!$A$9:$F$9999,5,FALSE)),"",VLOOKUP(CELL("contents",$B103),'InsQP-Pares'!$A$9:$F$9999,5,FALSE))</f>
      </c>
      <c r="H103" s="188">
        <f ca="1">IF(ISERROR(VLOOKUP(CELL("contents",$B103),'InsQP-Pares'!$A$9:$F$9999,6,FALSE)),"",VLOOKUP(CELL("contents",$B103),'InsQP-Pares'!$A$9:$F$9999,6,FALSE))</f>
      </c>
      <c r="I103" s="202"/>
      <c r="J103" s="11"/>
      <c r="K103" s="11"/>
      <c r="L103"/>
    </row>
    <row r="104" spans="1:12" s="137" customFormat="1" ht="9" customHeight="1">
      <c r="A104" s="353"/>
      <c r="B104" s="354"/>
      <c r="C104" s="355"/>
      <c r="D104" s="357"/>
      <c r="E104" s="190">
        <f ca="1">IF(ISERROR(VLOOKUP(CELL("contents",$B103),'InsQP-Pares'!$A$9:$J$9999,7,FALSE)),"",VLOOKUP(CELL("contents",$B103),'InsQP-Pares'!$A$9:$J$9999,7,FALSE))</f>
      </c>
      <c r="F104" s="191">
        <f ca="1">IF(ISERROR(VLOOKUP(CELL("contents",$B103),'InsQP-Pares'!$A$9:$J$9999,8,FALSE)),"",VLOOKUP(CELL("contents",$B103),'InsQP-Pares'!$A$9:$J$9999,8,FALSE))</f>
      </c>
      <c r="G104" s="191">
        <f ca="1">IF(ISERROR(VLOOKUP(CELL("contents",$B103),'InsQP-Pares'!$A$9:$J$9999,9,FALSE)),"",VLOOKUP(CELL("contents",$B103),'InsQP-Pares'!$A$9:$J$9999,9,FALSE))</f>
      </c>
      <c r="H104" s="192">
        <f ca="1">IF(ISERROR(VLOOKUP(CELL("contents",$B103),'InsQP-Pares'!$A$9:$J$9999,10,FALSE)),"",VLOOKUP(CELL("contents",$B103),'InsQP-Pares'!$A$9:$J$9999,10,FALSE))</f>
      </c>
      <c r="I104" s="203"/>
      <c r="J104" s="11"/>
      <c r="K104"/>
      <c r="L104"/>
    </row>
    <row r="105" spans="2:12" ht="7.5" customHeight="1">
      <c r="B105" s="220"/>
      <c r="D105" s="182"/>
      <c r="E105" s="224"/>
      <c r="F105" s="225"/>
      <c r="G105" s="3"/>
      <c r="H105" s="3"/>
      <c r="K105"/>
      <c r="L105"/>
    </row>
    <row r="106" spans="2:12" ht="7.5" customHeight="1">
      <c r="B106"/>
      <c r="C106"/>
      <c r="D106"/>
      <c r="E106"/>
      <c r="F106"/>
      <c r="G106"/>
      <c r="H106"/>
      <c r="I106"/>
      <c r="J106"/>
      <c r="K106"/>
      <c r="L106"/>
    </row>
    <row r="107" spans="2:12" ht="7.5" customHeight="1">
      <c r="B107"/>
      <c r="C107"/>
      <c r="D107"/>
      <c r="E107"/>
      <c r="F107"/>
      <c r="G107"/>
      <c r="H107"/>
      <c r="I107"/>
      <c r="J107"/>
      <c r="K107"/>
      <c r="L107"/>
    </row>
    <row r="108" spans="2:12" ht="7.5" customHeight="1">
      <c r="B108"/>
      <c r="C108"/>
      <c r="D108"/>
      <c r="E108"/>
      <c r="F108"/>
      <c r="G108"/>
      <c r="H108"/>
      <c r="I108"/>
      <c r="J108"/>
      <c r="K108"/>
      <c r="L108"/>
    </row>
    <row r="109" spans="2:12" ht="7.5" customHeight="1">
      <c r="B109"/>
      <c r="C109"/>
      <c r="D109"/>
      <c r="E109"/>
      <c r="F109"/>
      <c r="G109"/>
      <c r="H109"/>
      <c r="I109"/>
      <c r="J109"/>
      <c r="K109"/>
      <c r="L109"/>
    </row>
    <row r="110" spans="2:12" ht="7.5" customHeight="1">
      <c r="B110"/>
      <c r="C110"/>
      <c r="D110"/>
      <c r="E110"/>
      <c r="F110"/>
      <c r="G110"/>
      <c r="H110"/>
      <c r="I110"/>
      <c r="J110"/>
      <c r="K110"/>
      <c r="L110"/>
    </row>
    <row r="111" spans="2:12" ht="7.5" customHeight="1">
      <c r="B111"/>
      <c r="C111"/>
      <c r="D111"/>
      <c r="E111"/>
      <c r="F111"/>
      <c r="G111"/>
      <c r="H111"/>
      <c r="I111"/>
      <c r="J111"/>
      <c r="K111"/>
      <c r="L111"/>
    </row>
    <row r="112" spans="2:12" ht="7.5" customHeight="1">
      <c r="B112"/>
      <c r="C112"/>
      <c r="D112"/>
      <c r="E112"/>
      <c r="F112"/>
      <c r="G112"/>
      <c r="H112"/>
      <c r="I112"/>
      <c r="J112"/>
      <c r="K112"/>
      <c r="L112"/>
    </row>
    <row r="113" spans="2:12" ht="7.5" customHeight="1">
      <c r="B113"/>
      <c r="C113"/>
      <c r="D113"/>
      <c r="E113"/>
      <c r="F113"/>
      <c r="G113"/>
      <c r="H113"/>
      <c r="I113"/>
      <c r="J113"/>
      <c r="K113"/>
      <c r="L113"/>
    </row>
    <row r="114" spans="2:12" ht="7.5" customHeight="1">
      <c r="B114"/>
      <c r="C114"/>
      <c r="D114"/>
      <c r="E114"/>
      <c r="F114"/>
      <c r="G114"/>
      <c r="H114"/>
      <c r="I114"/>
      <c r="J114"/>
      <c r="K114"/>
      <c r="L114"/>
    </row>
    <row r="115" spans="2:12" ht="7.5" customHeight="1">
      <c r="B115"/>
      <c r="C115"/>
      <c r="D115"/>
      <c r="E115"/>
      <c r="F115"/>
      <c r="G115"/>
      <c r="H115"/>
      <c r="I115"/>
      <c r="J115"/>
      <c r="K115"/>
      <c r="L115"/>
    </row>
    <row r="116" spans="2:12" ht="7.5" customHeight="1">
      <c r="B116"/>
      <c r="C116"/>
      <c r="D116"/>
      <c r="E116"/>
      <c r="F116"/>
      <c r="G116"/>
      <c r="H116"/>
      <c r="I116"/>
      <c r="J116"/>
      <c r="K116"/>
      <c r="L116"/>
    </row>
    <row r="117" spans="2:12" ht="7.5" customHeight="1">
      <c r="B117"/>
      <c r="C117"/>
      <c r="D117"/>
      <c r="E117"/>
      <c r="F117"/>
      <c r="G117"/>
      <c r="H117"/>
      <c r="I117"/>
      <c r="J117"/>
      <c r="K117"/>
      <c r="L117"/>
    </row>
    <row r="118" spans="2:12" ht="7.5" customHeight="1">
      <c r="B118"/>
      <c r="C118"/>
      <c r="D118"/>
      <c r="E118"/>
      <c r="F118"/>
      <c r="G118"/>
      <c r="H118"/>
      <c r="I118"/>
      <c r="J118"/>
      <c r="K118"/>
      <c r="L118"/>
    </row>
    <row r="119" spans="2:12" ht="7.5" customHeight="1">
      <c r="B119"/>
      <c r="C119"/>
      <c r="D119"/>
      <c r="E119"/>
      <c r="F119"/>
      <c r="G119"/>
      <c r="H119"/>
      <c r="I119"/>
      <c r="J119"/>
      <c r="K119"/>
      <c r="L119"/>
    </row>
    <row r="120" spans="2:12" ht="7.5" customHeight="1">
      <c r="B120"/>
      <c r="C120"/>
      <c r="D120"/>
      <c r="E120"/>
      <c r="F120"/>
      <c r="G120"/>
      <c r="H120"/>
      <c r="I120"/>
      <c r="J120"/>
      <c r="K120"/>
      <c r="L120"/>
    </row>
    <row r="121" spans="2:12" ht="7.5" customHeight="1">
      <c r="B121"/>
      <c r="C121"/>
      <c r="D121"/>
      <c r="E121"/>
      <c r="F121"/>
      <c r="G121"/>
      <c r="H121"/>
      <c r="I121"/>
      <c r="J121"/>
      <c r="K121"/>
      <c r="L121"/>
    </row>
    <row r="122" spans="2:12" ht="7.5" customHeight="1">
      <c r="B122"/>
      <c r="C122"/>
      <c r="D122"/>
      <c r="E122"/>
      <c r="F122"/>
      <c r="G122"/>
      <c r="H122"/>
      <c r="I122"/>
      <c r="J122"/>
      <c r="K122"/>
      <c r="L122"/>
    </row>
    <row r="123" ht="12.75">
      <c r="B123" s="220"/>
    </row>
    <row r="124" ht="12.75">
      <c r="B124" s="220"/>
    </row>
    <row r="125" ht="12.75">
      <c r="B125" s="220"/>
    </row>
    <row r="126" ht="12.75">
      <c r="B126" s="220"/>
    </row>
    <row r="127" ht="12.75">
      <c r="B127" s="220"/>
    </row>
    <row r="128" ht="12.75">
      <c r="B128" s="220"/>
    </row>
    <row r="129" ht="12.75">
      <c r="B129" s="220"/>
    </row>
    <row r="130" spans="1:13" s="137" customFormat="1" ht="12.75">
      <c r="A130" s="136"/>
      <c r="B130" s="220"/>
      <c r="D130" s="4"/>
      <c r="E130" s="145"/>
      <c r="H130" s="143"/>
      <c r="I130" s="3"/>
      <c r="J130" s="3"/>
      <c r="K130" s="3"/>
      <c r="L130" s="3"/>
      <c r="M130" s="133"/>
    </row>
    <row r="131" spans="1:13" s="137" customFormat="1" ht="12.75">
      <c r="A131" s="136"/>
      <c r="B131" s="220"/>
      <c r="D131" s="4"/>
      <c r="E131" s="145"/>
      <c r="H131" s="143"/>
      <c r="I131" s="3"/>
      <c r="J131" s="3"/>
      <c r="K131" s="3"/>
      <c r="L131" s="3"/>
      <c r="M131" s="133"/>
    </row>
    <row r="132" spans="1:13" s="137" customFormat="1" ht="12.75">
      <c r="A132" s="136"/>
      <c r="B132" s="220"/>
      <c r="D132" s="4"/>
      <c r="E132" s="145"/>
      <c r="H132" s="143"/>
      <c r="I132" s="3"/>
      <c r="J132" s="3"/>
      <c r="K132" s="3"/>
      <c r="L132" s="3"/>
      <c r="M132" s="133"/>
    </row>
    <row r="133" spans="1:13" s="137" customFormat="1" ht="12.75">
      <c r="A133" s="136"/>
      <c r="B133" s="220"/>
      <c r="D133" s="4"/>
      <c r="E133" s="145"/>
      <c r="H133" s="143"/>
      <c r="I133" s="3"/>
      <c r="J133" s="3"/>
      <c r="K133" s="3"/>
      <c r="L133" s="3"/>
      <c r="M133" s="133"/>
    </row>
    <row r="134" spans="1:13" s="137" customFormat="1" ht="12.75">
      <c r="A134" s="136"/>
      <c r="B134" s="220"/>
      <c r="D134" s="4"/>
      <c r="E134" s="145"/>
      <c r="H134" s="143"/>
      <c r="I134" s="3"/>
      <c r="J134" s="3"/>
      <c r="K134" s="3"/>
      <c r="L134" s="3"/>
      <c r="M134" s="133"/>
    </row>
    <row r="135" spans="1:13" s="137" customFormat="1" ht="12.75">
      <c r="A135" s="136"/>
      <c r="B135" s="220"/>
      <c r="D135" s="4"/>
      <c r="E135" s="145"/>
      <c r="H135" s="143"/>
      <c r="I135" s="3"/>
      <c r="J135" s="3"/>
      <c r="K135" s="3"/>
      <c r="L135" s="3"/>
      <c r="M135" s="133"/>
    </row>
    <row r="136" spans="1:13" s="137" customFormat="1" ht="12.75">
      <c r="A136" s="136"/>
      <c r="B136" s="220"/>
      <c r="D136" s="4"/>
      <c r="E136" s="145"/>
      <c r="H136" s="143"/>
      <c r="I136" s="3"/>
      <c r="J136" s="3"/>
      <c r="K136" s="3"/>
      <c r="L136" s="3"/>
      <c r="M136" s="133"/>
    </row>
    <row r="137" spans="1:13" s="137" customFormat="1" ht="12.75">
      <c r="A137" s="136"/>
      <c r="B137" s="220"/>
      <c r="D137" s="4"/>
      <c r="E137" s="145"/>
      <c r="H137" s="143"/>
      <c r="I137" s="3"/>
      <c r="J137" s="3"/>
      <c r="K137" s="3"/>
      <c r="L137" s="3"/>
      <c r="M137" s="133"/>
    </row>
    <row r="138" spans="1:13" s="137" customFormat="1" ht="12.75">
      <c r="A138" s="136"/>
      <c r="B138" s="220"/>
      <c r="D138" s="4"/>
      <c r="E138" s="145"/>
      <c r="H138" s="143"/>
      <c r="I138" s="3"/>
      <c r="J138" s="3"/>
      <c r="K138" s="3"/>
      <c r="L138" s="3"/>
      <c r="M138" s="133"/>
    </row>
    <row r="139" spans="1:13" s="137" customFormat="1" ht="12.75">
      <c r="A139" s="136"/>
      <c r="B139" s="220"/>
      <c r="D139" s="4"/>
      <c r="E139" s="145"/>
      <c r="H139" s="143"/>
      <c r="I139" s="3"/>
      <c r="J139" s="3"/>
      <c r="K139" s="3"/>
      <c r="L139" s="3"/>
      <c r="M139" s="133"/>
    </row>
    <row r="140" spans="1:13" s="137" customFormat="1" ht="12.75">
      <c r="A140" s="136"/>
      <c r="B140" s="220"/>
      <c r="D140" s="4"/>
      <c r="E140" s="145"/>
      <c r="H140" s="143"/>
      <c r="I140" s="3"/>
      <c r="J140" s="3"/>
      <c r="K140" s="3"/>
      <c r="L140" s="3"/>
      <c r="M140" s="133"/>
    </row>
    <row r="141" spans="1:13" s="137" customFormat="1" ht="12.75">
      <c r="A141" s="136"/>
      <c r="B141" s="220"/>
      <c r="D141" s="4"/>
      <c r="E141" s="145"/>
      <c r="H141" s="143"/>
      <c r="I141" s="3"/>
      <c r="J141" s="3"/>
      <c r="K141" s="3"/>
      <c r="L141" s="3"/>
      <c r="M141" s="133"/>
    </row>
    <row r="142" spans="1:13" s="137" customFormat="1" ht="12.75">
      <c r="A142" s="136"/>
      <c r="B142" s="220"/>
      <c r="D142" s="4"/>
      <c r="E142" s="145"/>
      <c r="H142" s="143"/>
      <c r="I142" s="3"/>
      <c r="J142" s="3"/>
      <c r="K142" s="3"/>
      <c r="L142" s="3"/>
      <c r="M142" s="133"/>
    </row>
    <row r="143" spans="1:13" s="137" customFormat="1" ht="12.75">
      <c r="A143" s="136"/>
      <c r="B143" s="220"/>
      <c r="D143" s="4"/>
      <c r="E143" s="145"/>
      <c r="H143" s="143"/>
      <c r="I143" s="3"/>
      <c r="J143" s="3"/>
      <c r="K143" s="3"/>
      <c r="L143" s="3"/>
      <c r="M143" s="133"/>
    </row>
    <row r="144" spans="1:13" s="137" customFormat="1" ht="12.75">
      <c r="A144" s="136"/>
      <c r="B144" s="220"/>
      <c r="D144" s="4"/>
      <c r="E144" s="145"/>
      <c r="H144" s="143"/>
      <c r="I144" s="3"/>
      <c r="J144" s="3"/>
      <c r="K144" s="3"/>
      <c r="L144" s="3"/>
      <c r="M144" s="133"/>
    </row>
    <row r="145" spans="1:13" s="137" customFormat="1" ht="12.75">
      <c r="A145" s="136"/>
      <c r="B145" s="220"/>
      <c r="D145" s="4"/>
      <c r="E145" s="145"/>
      <c r="H145" s="143"/>
      <c r="I145" s="3"/>
      <c r="J145" s="3"/>
      <c r="K145" s="3"/>
      <c r="L145" s="3"/>
      <c r="M145" s="133"/>
    </row>
    <row r="146" spans="1:13" s="137" customFormat="1" ht="12.75">
      <c r="A146" s="136"/>
      <c r="B146" s="220"/>
      <c r="D146" s="4"/>
      <c r="E146" s="145"/>
      <c r="H146" s="143"/>
      <c r="I146" s="3"/>
      <c r="J146" s="3"/>
      <c r="K146" s="3"/>
      <c r="L146" s="3"/>
      <c r="M146" s="133"/>
    </row>
  </sheetData>
  <sheetProtection sheet="1" objects="1" scenarios="1"/>
  <mergeCells count="129">
    <mergeCell ref="A100:A101"/>
    <mergeCell ref="B100:B101"/>
    <mergeCell ref="C100:C101"/>
    <mergeCell ref="D100:D101"/>
    <mergeCell ref="A103:A104"/>
    <mergeCell ref="B103:B104"/>
    <mergeCell ref="C103:C104"/>
    <mergeCell ref="D103:D104"/>
    <mergeCell ref="A94:A95"/>
    <mergeCell ref="B94:B95"/>
    <mergeCell ref="C94:C95"/>
    <mergeCell ref="D94:D95"/>
    <mergeCell ref="A97:A98"/>
    <mergeCell ref="B97:B98"/>
    <mergeCell ref="C97:C98"/>
    <mergeCell ref="D97:D98"/>
    <mergeCell ref="A88:A89"/>
    <mergeCell ref="B88:B89"/>
    <mergeCell ref="C88:C89"/>
    <mergeCell ref="D88:D89"/>
    <mergeCell ref="A91:A92"/>
    <mergeCell ref="B91:B92"/>
    <mergeCell ref="C91:C92"/>
    <mergeCell ref="D91:D92"/>
    <mergeCell ref="A82:A83"/>
    <mergeCell ref="B82:B83"/>
    <mergeCell ref="C82:C83"/>
    <mergeCell ref="D82:D83"/>
    <mergeCell ref="A85:A86"/>
    <mergeCell ref="B85:B86"/>
    <mergeCell ref="C85:C86"/>
    <mergeCell ref="D85:D86"/>
    <mergeCell ref="A76:A77"/>
    <mergeCell ref="B76:B77"/>
    <mergeCell ref="C76:C77"/>
    <mergeCell ref="D76:D77"/>
    <mergeCell ref="A79:A80"/>
    <mergeCell ref="B79:B80"/>
    <mergeCell ref="C79:C80"/>
    <mergeCell ref="D79:D80"/>
    <mergeCell ref="A70:A71"/>
    <mergeCell ref="B70:B71"/>
    <mergeCell ref="C70:C71"/>
    <mergeCell ref="D70:D71"/>
    <mergeCell ref="A73:A74"/>
    <mergeCell ref="B73:B74"/>
    <mergeCell ref="C73:C74"/>
    <mergeCell ref="D73:D74"/>
    <mergeCell ref="A64:A65"/>
    <mergeCell ref="B64:B65"/>
    <mergeCell ref="C64:C65"/>
    <mergeCell ref="D64:D65"/>
    <mergeCell ref="A67:A68"/>
    <mergeCell ref="B67:B68"/>
    <mergeCell ref="C67:C68"/>
    <mergeCell ref="D67:D68"/>
    <mergeCell ref="A58:A59"/>
    <mergeCell ref="B58:B59"/>
    <mergeCell ref="C58:C59"/>
    <mergeCell ref="D58:D59"/>
    <mergeCell ref="A61:A62"/>
    <mergeCell ref="B61:B62"/>
    <mergeCell ref="C61:C62"/>
    <mergeCell ref="D61:D62"/>
    <mergeCell ref="A52:A53"/>
    <mergeCell ref="B52:B53"/>
    <mergeCell ref="C52:C53"/>
    <mergeCell ref="D52:D53"/>
    <mergeCell ref="A55:A56"/>
    <mergeCell ref="B55:B56"/>
    <mergeCell ref="C55:C56"/>
    <mergeCell ref="D55:D56"/>
    <mergeCell ref="A46:A47"/>
    <mergeCell ref="B46:B47"/>
    <mergeCell ref="C46:C47"/>
    <mergeCell ref="D46:D47"/>
    <mergeCell ref="A49:A50"/>
    <mergeCell ref="B49:B50"/>
    <mergeCell ref="C49:C50"/>
    <mergeCell ref="D49:D50"/>
    <mergeCell ref="A40:A41"/>
    <mergeCell ref="B40:B41"/>
    <mergeCell ref="C40:C41"/>
    <mergeCell ref="D40:D41"/>
    <mergeCell ref="A43:A44"/>
    <mergeCell ref="B43:B44"/>
    <mergeCell ref="C43:C44"/>
    <mergeCell ref="D43:D44"/>
    <mergeCell ref="A34:A35"/>
    <mergeCell ref="B34:B35"/>
    <mergeCell ref="C34:C35"/>
    <mergeCell ref="D34:D35"/>
    <mergeCell ref="A37:A38"/>
    <mergeCell ref="B37:B38"/>
    <mergeCell ref="C37:C38"/>
    <mergeCell ref="D37:D38"/>
    <mergeCell ref="A28:A29"/>
    <mergeCell ref="B28:B29"/>
    <mergeCell ref="C28:C29"/>
    <mergeCell ref="D28:D29"/>
    <mergeCell ref="A31:A32"/>
    <mergeCell ref="B31:B32"/>
    <mergeCell ref="C31:C32"/>
    <mergeCell ref="D31:D32"/>
    <mergeCell ref="A22:A23"/>
    <mergeCell ref="B22:B23"/>
    <mergeCell ref="C22:C23"/>
    <mergeCell ref="D22:D23"/>
    <mergeCell ref="A25:A26"/>
    <mergeCell ref="B25:B26"/>
    <mergeCell ref="C25:C26"/>
    <mergeCell ref="D25:D26"/>
    <mergeCell ref="A16:A17"/>
    <mergeCell ref="B16:B17"/>
    <mergeCell ref="C16:C17"/>
    <mergeCell ref="D16:D17"/>
    <mergeCell ref="A19:A20"/>
    <mergeCell ref="B19:B20"/>
    <mergeCell ref="C19:C20"/>
    <mergeCell ref="D19:D20"/>
    <mergeCell ref="K8:L8"/>
    <mergeCell ref="A10:A11"/>
    <mergeCell ref="B10:B11"/>
    <mergeCell ref="C10:C11"/>
    <mergeCell ref="D10:D11"/>
    <mergeCell ref="A13:A14"/>
    <mergeCell ref="B13:B14"/>
    <mergeCell ref="C13:C14"/>
    <mergeCell ref="D13:D14"/>
  </mergeCells>
  <conditionalFormatting sqref="L56:L57 L18:L19 J9:J10 J33:J34 J27:J28 J15:J16 J21:J22 K12:K13 K24:K25 J51:J52 J39:J40 J45:J46 K36:K37 K48:K49 L42:L43 L30:L31 J57:J58 J81:J82 J75:J76 J63:J64 J69:J70 K60:K61 K72:K73 J99:J100 J87:J88 J93:J94 K84:K85 K96:K97 L66:L67 L90:L91 L78:L79">
    <cfRule type="expression" priority="88" dxfId="0" stopIfTrue="1">
      <formula>$O$2="CU"</formula>
    </cfRule>
  </conditionalFormatting>
  <conditionalFormatting sqref="K12:K13">
    <cfRule type="expression" priority="87" dxfId="0" stopIfTrue="1">
      <formula>$O$2="CU"</formula>
    </cfRule>
  </conditionalFormatting>
  <conditionalFormatting sqref="J10">
    <cfRule type="expression" priority="86" dxfId="0" stopIfTrue="1">
      <formula>$O$2="CU"</formula>
    </cfRule>
  </conditionalFormatting>
  <conditionalFormatting sqref="K36:K37">
    <cfRule type="expression" priority="85" dxfId="0" stopIfTrue="1">
      <formula>$O$2="CU"</formula>
    </cfRule>
  </conditionalFormatting>
  <conditionalFormatting sqref="J34">
    <cfRule type="expression" priority="84" dxfId="0" stopIfTrue="1">
      <formula>$O$2="CU"</formula>
    </cfRule>
  </conditionalFormatting>
  <conditionalFormatting sqref="L30:L31">
    <cfRule type="expression" priority="83" dxfId="0" stopIfTrue="1">
      <formula>$O$2="CU"</formula>
    </cfRule>
  </conditionalFormatting>
  <conditionalFormatting sqref="L18:L19">
    <cfRule type="expression" priority="82" dxfId="0" stopIfTrue="1">
      <formula>$O$2="CU"</formula>
    </cfRule>
  </conditionalFormatting>
  <conditionalFormatting sqref="L42:L43">
    <cfRule type="expression" priority="81" dxfId="0" stopIfTrue="1">
      <formula>$O$2="CU"</formula>
    </cfRule>
  </conditionalFormatting>
  <conditionalFormatting sqref="L30:L31">
    <cfRule type="expression" priority="80" dxfId="0" stopIfTrue="1">
      <formula>$O$2="CU"</formula>
    </cfRule>
  </conditionalFormatting>
  <conditionalFormatting sqref="L78:L79">
    <cfRule type="expression" priority="79" dxfId="0" stopIfTrue="1">
      <formula>$O$2="CU"</formula>
    </cfRule>
  </conditionalFormatting>
  <conditionalFormatting sqref="L66:L67">
    <cfRule type="expression" priority="78" dxfId="0" stopIfTrue="1">
      <formula>$O$2="CU"</formula>
    </cfRule>
  </conditionalFormatting>
  <conditionalFormatting sqref="L90:L91">
    <cfRule type="expression" priority="77" dxfId="0" stopIfTrue="1">
      <formula>$O$2="CU"</formula>
    </cfRule>
  </conditionalFormatting>
  <conditionalFormatting sqref="L78:L79">
    <cfRule type="expression" priority="76" dxfId="0" stopIfTrue="1">
      <formula>$O$2="CU"</formula>
    </cfRule>
  </conditionalFormatting>
  <conditionalFormatting sqref="J63:J64">
    <cfRule type="expression" priority="75" dxfId="0" stopIfTrue="1">
      <formula>$O$2="CU"</formula>
    </cfRule>
  </conditionalFormatting>
  <conditionalFormatting sqref="J58">
    <cfRule type="expression" priority="74" dxfId="0" stopIfTrue="1">
      <formula>$O$2="CU"</formula>
    </cfRule>
  </conditionalFormatting>
  <conditionalFormatting sqref="J87:J88">
    <cfRule type="expression" priority="73" dxfId="0" stopIfTrue="1">
      <formula>$O$2="CU"</formula>
    </cfRule>
  </conditionalFormatting>
  <conditionalFormatting sqref="J82">
    <cfRule type="expression" priority="72" dxfId="0" stopIfTrue="1">
      <formula>$O$2="CU"</formula>
    </cfRule>
  </conditionalFormatting>
  <conditionalFormatting sqref="J58">
    <cfRule type="expression" priority="71" dxfId="0" stopIfTrue="1">
      <formula>$O$2="CU"</formula>
    </cfRule>
  </conditionalFormatting>
  <conditionalFormatting sqref="J58">
    <cfRule type="expression" priority="70" dxfId="0" stopIfTrue="1">
      <formula>$O$2="CU"</formula>
    </cfRule>
  </conditionalFormatting>
  <conditionalFormatting sqref="K60:K61">
    <cfRule type="expression" priority="69" dxfId="0" stopIfTrue="1">
      <formula>$O$2="CU"</formula>
    </cfRule>
  </conditionalFormatting>
  <conditionalFormatting sqref="K60:K61">
    <cfRule type="expression" priority="68" dxfId="0" stopIfTrue="1">
      <formula>$O$2="CU"</formula>
    </cfRule>
  </conditionalFormatting>
  <conditionalFormatting sqref="K84:K85">
    <cfRule type="expression" priority="67" dxfId="0" stopIfTrue="1">
      <formula>$O$2="CU"</formula>
    </cfRule>
  </conditionalFormatting>
  <conditionalFormatting sqref="K84:K85">
    <cfRule type="expression" priority="66" dxfId="0" stopIfTrue="1">
      <formula>$O$2="CU"</formula>
    </cfRule>
  </conditionalFormatting>
  <conditionalFormatting sqref="L56:L57">
    <cfRule type="expression" priority="65" dxfId="0" stopIfTrue="1">
      <formula>$O$2="CU"</formula>
    </cfRule>
  </conditionalFormatting>
  <conditionalFormatting sqref="L56:L57">
    <cfRule type="expression" priority="64" dxfId="0" stopIfTrue="1">
      <formula>$O$2="CU"</formula>
    </cfRule>
  </conditionalFormatting>
  <conditionalFormatting sqref="K12:K13">
    <cfRule type="expression" priority="63" dxfId="0" stopIfTrue="1">
      <formula>$O$2="CU"</formula>
    </cfRule>
  </conditionalFormatting>
  <conditionalFormatting sqref="J10">
    <cfRule type="expression" priority="62" dxfId="0" stopIfTrue="1">
      <formula>$O$2="CU"</formula>
    </cfRule>
  </conditionalFormatting>
  <conditionalFormatting sqref="K48:K49">
    <cfRule type="expression" priority="61" dxfId="0" stopIfTrue="1">
      <formula>$O$2="CU"</formula>
    </cfRule>
  </conditionalFormatting>
  <conditionalFormatting sqref="J39:J40">
    <cfRule type="expression" priority="60" dxfId="0" stopIfTrue="1">
      <formula>$O$2="CU"</formula>
    </cfRule>
  </conditionalFormatting>
  <conditionalFormatting sqref="J51:J52">
    <cfRule type="expression" priority="59" dxfId="0" stopIfTrue="1">
      <formula>$O$2="CU"</formula>
    </cfRule>
  </conditionalFormatting>
  <conditionalFormatting sqref="J34">
    <cfRule type="expression" priority="58" dxfId="0" stopIfTrue="1">
      <formula>$O$2="CU"</formula>
    </cfRule>
  </conditionalFormatting>
  <conditionalFormatting sqref="J9:J10">
    <cfRule type="expression" priority="57" dxfId="0" stopIfTrue="1">
      <formula>$O$2="CU"</formula>
    </cfRule>
  </conditionalFormatting>
  <conditionalFormatting sqref="J33:J34">
    <cfRule type="expression" priority="56" dxfId="0" stopIfTrue="1">
      <formula>$O$2="CU"</formula>
    </cfRule>
  </conditionalFormatting>
  <conditionalFormatting sqref="L18:L19">
    <cfRule type="expression" priority="55" dxfId="0" stopIfTrue="1">
      <formula>$O$2="CU"</formula>
    </cfRule>
  </conditionalFormatting>
  <conditionalFormatting sqref="L18:L19">
    <cfRule type="expression" priority="54" dxfId="0" stopIfTrue="1">
      <formula>$O$2="CU"</formula>
    </cfRule>
  </conditionalFormatting>
  <conditionalFormatting sqref="L42:L43">
    <cfRule type="expression" priority="53" dxfId="0" stopIfTrue="1">
      <formula>$O$2="CU"</formula>
    </cfRule>
  </conditionalFormatting>
  <conditionalFormatting sqref="L30:L31">
    <cfRule type="expression" priority="52" dxfId="0" stopIfTrue="1">
      <formula>$O$2="CU"</formula>
    </cfRule>
  </conditionalFormatting>
  <conditionalFormatting sqref="L18:L19">
    <cfRule type="expression" priority="51" dxfId="0" stopIfTrue="1">
      <formula>$O$2="CU"</formula>
    </cfRule>
  </conditionalFormatting>
  <conditionalFormatting sqref="L42:L43">
    <cfRule type="expression" priority="50" dxfId="0" stopIfTrue="1">
      <formula>$O$2="CU"</formula>
    </cfRule>
  </conditionalFormatting>
  <conditionalFormatting sqref="L30:L31">
    <cfRule type="expression" priority="49" dxfId="0" stopIfTrue="1">
      <formula>$O$2="CU"</formula>
    </cfRule>
  </conditionalFormatting>
  <conditionalFormatting sqref="L30:L31">
    <cfRule type="expression" priority="48" dxfId="0" stopIfTrue="1">
      <formula>$O$2="CU"</formula>
    </cfRule>
  </conditionalFormatting>
  <conditionalFormatting sqref="K60:K61">
    <cfRule type="expression" priority="47" dxfId="0" stopIfTrue="1">
      <formula>$O$2="CU"</formula>
    </cfRule>
  </conditionalFormatting>
  <conditionalFormatting sqref="J58">
    <cfRule type="expression" priority="46" dxfId="0" stopIfTrue="1">
      <formula>$O$2="CU"</formula>
    </cfRule>
  </conditionalFormatting>
  <conditionalFormatting sqref="K84:K85">
    <cfRule type="expression" priority="45" dxfId="0" stopIfTrue="1">
      <formula>$O$2="CU"</formula>
    </cfRule>
  </conditionalFormatting>
  <conditionalFormatting sqref="J82">
    <cfRule type="expression" priority="44" dxfId="0" stopIfTrue="1">
      <formula>$O$2="CU"</formula>
    </cfRule>
  </conditionalFormatting>
  <conditionalFormatting sqref="K60:K61">
    <cfRule type="expression" priority="43" dxfId="0" stopIfTrue="1">
      <formula>$O$2="CU"</formula>
    </cfRule>
  </conditionalFormatting>
  <conditionalFormatting sqref="J58">
    <cfRule type="expression" priority="42" dxfId="0" stopIfTrue="1">
      <formula>$O$2="CU"</formula>
    </cfRule>
  </conditionalFormatting>
  <conditionalFormatting sqref="K96:K97">
    <cfRule type="expression" priority="41" dxfId="0" stopIfTrue="1">
      <formula>$O$2="CU"</formula>
    </cfRule>
  </conditionalFormatting>
  <conditionalFormatting sqref="J87:J88">
    <cfRule type="expression" priority="40" dxfId="0" stopIfTrue="1">
      <formula>$O$2="CU"</formula>
    </cfRule>
  </conditionalFormatting>
  <conditionalFormatting sqref="J99:J100">
    <cfRule type="expression" priority="39" dxfId="0" stopIfTrue="1">
      <formula>$O$2="CU"</formula>
    </cfRule>
  </conditionalFormatting>
  <conditionalFormatting sqref="J82">
    <cfRule type="expression" priority="38" dxfId="0" stopIfTrue="1">
      <formula>$O$2="CU"</formula>
    </cfRule>
  </conditionalFormatting>
  <conditionalFormatting sqref="J57:J58">
    <cfRule type="expression" priority="37" dxfId="0" stopIfTrue="1">
      <formula>$O$2="CU"</formula>
    </cfRule>
  </conditionalFormatting>
  <conditionalFormatting sqref="J81:J82">
    <cfRule type="expression" priority="36" dxfId="0" stopIfTrue="1">
      <formula>$O$2="CU"</formula>
    </cfRule>
  </conditionalFormatting>
  <conditionalFormatting sqref="L78:L79">
    <cfRule type="expression" priority="35" dxfId="0" stopIfTrue="1">
      <formula>$O$2="CU"</formula>
    </cfRule>
  </conditionalFormatting>
  <conditionalFormatting sqref="L66:L67">
    <cfRule type="expression" priority="34" dxfId="0" stopIfTrue="1">
      <formula>$O$2="CU"</formula>
    </cfRule>
  </conditionalFormatting>
  <conditionalFormatting sqref="L90:L91">
    <cfRule type="expression" priority="33" dxfId="0" stopIfTrue="1">
      <formula>$O$2="CU"</formula>
    </cfRule>
  </conditionalFormatting>
  <conditionalFormatting sqref="L78:L79">
    <cfRule type="expression" priority="32" dxfId="0" stopIfTrue="1">
      <formula>$O$2="CU"</formula>
    </cfRule>
  </conditionalFormatting>
  <conditionalFormatting sqref="L66:L67">
    <cfRule type="expression" priority="31" dxfId="0" stopIfTrue="1">
      <formula>$O$2="CU"</formula>
    </cfRule>
  </conditionalFormatting>
  <conditionalFormatting sqref="L66:L67">
    <cfRule type="expression" priority="30" dxfId="0" stopIfTrue="1">
      <formula>$O$2="CU"</formula>
    </cfRule>
  </conditionalFormatting>
  <conditionalFormatting sqref="L90:L91">
    <cfRule type="expression" priority="29" dxfId="0" stopIfTrue="1">
      <formula>$O$2="CU"</formula>
    </cfRule>
  </conditionalFormatting>
  <conditionalFormatting sqref="L78:L79">
    <cfRule type="expression" priority="28" dxfId="0" stopIfTrue="1">
      <formula>$O$2="CU"</formula>
    </cfRule>
  </conditionalFormatting>
  <conditionalFormatting sqref="L66:L67">
    <cfRule type="expression" priority="27" dxfId="0" stopIfTrue="1">
      <formula>$O$2="CU"</formula>
    </cfRule>
  </conditionalFormatting>
  <conditionalFormatting sqref="L90:L91">
    <cfRule type="expression" priority="26" dxfId="0" stopIfTrue="1">
      <formula>$O$2="CU"</formula>
    </cfRule>
  </conditionalFormatting>
  <conditionalFormatting sqref="L78:L79">
    <cfRule type="expression" priority="25" dxfId="0" stopIfTrue="1">
      <formula>$O$2="CU"</formula>
    </cfRule>
  </conditionalFormatting>
  <conditionalFormatting sqref="L78:L79">
    <cfRule type="expression" priority="24" dxfId="0" stopIfTrue="1">
      <formula>$O$2="CU"</formula>
    </cfRule>
  </conditionalFormatting>
  <conditionalFormatting sqref="L57">
    <cfRule type="expression" priority="23" dxfId="0" stopIfTrue="1">
      <formula>$O$2="CU"</formula>
    </cfRule>
  </conditionalFormatting>
  <conditionalFormatting sqref="L57">
    <cfRule type="expression" priority="22" dxfId="0" stopIfTrue="1">
      <formula>$O$2="CU"</formula>
    </cfRule>
  </conditionalFormatting>
  <conditionalFormatting sqref="L57">
    <cfRule type="expression" priority="21" dxfId="0" stopIfTrue="1">
      <formula>$O$2="CU"</formula>
    </cfRule>
  </conditionalFormatting>
  <conditionalFormatting sqref="L57">
    <cfRule type="expression" priority="20" dxfId="0" stopIfTrue="1">
      <formula>$O$2="CU"</formula>
    </cfRule>
  </conditionalFormatting>
  <conditionalFormatting sqref="L57">
    <cfRule type="expression" priority="19" dxfId="0" stopIfTrue="1">
      <formula>$O$2="CU"</formula>
    </cfRule>
  </conditionalFormatting>
  <conditionalFormatting sqref="L57">
    <cfRule type="expression" priority="18" dxfId="0" stopIfTrue="1">
      <formula>$O$2="CU"</formula>
    </cfRule>
  </conditionalFormatting>
  <conditionalFormatting sqref="L57">
    <cfRule type="expression" priority="17" dxfId="0" stopIfTrue="1">
      <formula>$O$2="CU"</formula>
    </cfRule>
  </conditionalFormatting>
  <conditionalFormatting sqref="L58">
    <cfRule type="expression" priority="16" dxfId="0" stopIfTrue="1">
      <formula>$O$2="CU"</formula>
    </cfRule>
  </conditionalFormatting>
  <conditionalFormatting sqref="L58">
    <cfRule type="expression" priority="15" dxfId="0" stopIfTrue="1">
      <formula>$O$2="CU"</formula>
    </cfRule>
  </conditionalFormatting>
  <conditionalFormatting sqref="L58">
    <cfRule type="expression" priority="14" dxfId="0" stopIfTrue="1">
      <formula>$O$2="CU"</formula>
    </cfRule>
  </conditionalFormatting>
  <conditionalFormatting sqref="L58">
    <cfRule type="expression" priority="13" dxfId="0" stopIfTrue="1">
      <formula>$O$2="CU"</formula>
    </cfRule>
  </conditionalFormatting>
  <conditionalFormatting sqref="L58">
    <cfRule type="expression" priority="12" dxfId="0" stopIfTrue="1">
      <formula>$O$2="CU"</formula>
    </cfRule>
  </conditionalFormatting>
  <conditionalFormatting sqref="L58">
    <cfRule type="expression" priority="11" dxfId="0" stopIfTrue="1">
      <formula>$O$2="CU"</formula>
    </cfRule>
  </conditionalFormatting>
  <conditionalFormatting sqref="L58">
    <cfRule type="expression" priority="10" dxfId="0" stopIfTrue="1">
      <formula>$O$2="CU"</formula>
    </cfRule>
  </conditionalFormatting>
  <conditionalFormatting sqref="L58">
    <cfRule type="expression" priority="9" dxfId="0" stopIfTrue="1">
      <formula>$O$2="CU"</formula>
    </cfRule>
  </conditionalFormatting>
  <conditionalFormatting sqref="L56:L57">
    <cfRule type="expression" priority="8" dxfId="0" stopIfTrue="1">
      <formula>$O$2="CU"</formula>
    </cfRule>
  </conditionalFormatting>
  <conditionalFormatting sqref="L56:L57">
    <cfRule type="expression" priority="7" dxfId="0" stopIfTrue="1">
      <formula>$O$2="CU"</formula>
    </cfRule>
  </conditionalFormatting>
  <conditionalFormatting sqref="L56:L57">
    <cfRule type="expression" priority="6" dxfId="0" stopIfTrue="1">
      <formula>$O$2="CU"</formula>
    </cfRule>
  </conditionalFormatting>
  <conditionalFormatting sqref="L56:L57">
    <cfRule type="expression" priority="5" dxfId="0" stopIfTrue="1">
      <formula>$O$2="CU"</formula>
    </cfRule>
  </conditionalFormatting>
  <conditionalFormatting sqref="L56:L57">
    <cfRule type="expression" priority="4" dxfId="0" stopIfTrue="1">
      <formula>$O$2="CU"</formula>
    </cfRule>
  </conditionalFormatting>
  <conditionalFormatting sqref="L56:L57">
    <cfRule type="expression" priority="3" dxfId="0" stopIfTrue="1">
      <formula>$O$2="CU"</formula>
    </cfRule>
  </conditionalFormatting>
  <conditionalFormatting sqref="L56:L57">
    <cfRule type="expression" priority="2" dxfId="0" stopIfTrue="1">
      <formula>$O$2="CU"</formula>
    </cfRule>
  </conditionalFormatting>
  <conditionalFormatting sqref="L56:L57">
    <cfRule type="expression" priority="1" dxfId="0" stopIfTrue="1">
      <formula>$O$2="CU"</formula>
    </cfRule>
  </conditionalFormatting>
  <printOptions horizontalCentered="1"/>
  <pageMargins left="0.39000000000000007" right="0.39000000000000007" top="0.30000000000000004" bottom="0.43999999999999995" header="0" footer="0"/>
  <pageSetup horizontalDpi="300" verticalDpi="300" orientation="landscape" paperSize="9"/>
  <headerFooter alignWithMargins="0">
    <oddFooter>&amp;LQuadros 2013 - Smash Tour - DFM</oddFooter>
  </headerFooter>
  <rowBreaks count="1" manualBreakCount="1">
    <brk id="56" min="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Pepe</dc:creator>
  <cp:keywords/>
  <dc:description/>
  <cp:lastModifiedBy>Bruno Pepe</cp:lastModifiedBy>
  <cp:lastPrinted>2013-02-18T10:28:14Z</cp:lastPrinted>
  <dcterms:created xsi:type="dcterms:W3CDTF">1997-05-06T20:53:36Z</dcterms:created>
  <dcterms:modified xsi:type="dcterms:W3CDTF">2015-06-05T12:55:40Z</dcterms:modified>
  <cp:category/>
  <cp:version/>
  <cp:contentType/>
  <cp:contentStatus/>
</cp:coreProperties>
</file>